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6440" activeTab="5"/>
  </bookViews>
  <sheets>
    <sheet name="Pokyny pro vyplnění" sheetId="11" r:id="rId1"/>
    <sheet name="Stavba" sheetId="1" r:id="rId2"/>
    <sheet name="VzorPolozky" sheetId="10" state="hidden" r:id="rId3"/>
    <sheet name="SO 000 1 Naklady" sheetId="12" r:id="rId4"/>
    <sheet name="SO 101 1 Pol" sheetId="13" r:id="rId5"/>
    <sheet name="SO 201 1 Pol" sheetId="14" r:id="rId6"/>
    <sheet name="SO 301 1 Pol" sheetId="15" r:id="rId7"/>
    <sheet name="SO 401 1 Pol" sheetId="16" r:id="rId8"/>
    <sheet name="SO 402 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1 Naklady'!$1:$7</definedName>
    <definedName name="_xlnm.Print_Titles" localSheetId="4">'SO 101 1 Pol'!$1:$7</definedName>
    <definedName name="_xlnm.Print_Titles" localSheetId="5">'SO 201 1 Pol'!$1:$7</definedName>
    <definedName name="_xlnm.Print_Titles" localSheetId="6">'SO 301 1 Pol'!$1:$7</definedName>
    <definedName name="_xlnm.Print_Titles" localSheetId="7">'SO 401 1 Pol'!$1:$7</definedName>
    <definedName name="_xlnm.Print_Titles" localSheetId="8">'SO 402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1 Naklady'!$A$1:$X$31</definedName>
    <definedName name="_xlnm.Print_Area" localSheetId="4">'SO 101 1 Pol'!$A$1:$X$2929</definedName>
    <definedName name="_xlnm.Print_Area" localSheetId="5">'SO 201 1 Pol'!$A$1:$X$262</definedName>
    <definedName name="_xlnm.Print_Area" localSheetId="6">'SO 301 1 Pol'!$A$1:$X$12</definedName>
    <definedName name="_xlnm.Print_Area" localSheetId="7">'SO 401 1 Pol'!$A$1:$X$12</definedName>
    <definedName name="_xlnm.Print_Area" localSheetId="8">'SO 402 1 Pol'!$A$1:$X$12</definedName>
    <definedName name="_xlnm.Print_Area" localSheetId="1">Stavba!$A$1:$J$134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3" i="1" l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1" i="17"/>
  <c r="K8" i="17"/>
  <c r="V8" i="17"/>
  <c r="G9" i="17"/>
  <c r="G8" i="17" s="1"/>
  <c r="I9" i="17"/>
  <c r="I8" i="17" s="1"/>
  <c r="K9" i="17"/>
  <c r="O9" i="17"/>
  <c r="O8" i="17" s="1"/>
  <c r="Q9" i="17"/>
  <c r="Q8" i="17" s="1"/>
  <c r="V9" i="17"/>
  <c r="AE11" i="17"/>
  <c r="AF11" i="17"/>
  <c r="G11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AF11" i="16"/>
  <c r="G11" i="15"/>
  <c r="I8" i="15"/>
  <c r="K8" i="15"/>
  <c r="Q8" i="15"/>
  <c r="V8" i="15"/>
  <c r="G9" i="15"/>
  <c r="G8" i="15" s="1"/>
  <c r="I9" i="15"/>
  <c r="K9" i="15"/>
  <c r="O9" i="15"/>
  <c r="O8" i="15" s="1"/>
  <c r="Q9" i="15"/>
  <c r="V9" i="15"/>
  <c r="AE11" i="15"/>
  <c r="AF11" i="15"/>
  <c r="G261" i="14"/>
  <c r="BA212" i="14"/>
  <c r="BA209" i="14"/>
  <c r="BA201" i="14"/>
  <c r="BA185" i="14"/>
  <c r="BA184" i="14"/>
  <c r="BA183" i="14"/>
  <c r="BA182" i="14"/>
  <c r="BA153" i="14"/>
  <c r="BA148" i="14"/>
  <c r="BA128" i="14"/>
  <c r="BA125" i="14"/>
  <c r="BA118" i="14"/>
  <c r="BA111" i="14"/>
  <c r="BA93" i="14"/>
  <c r="BA88" i="14"/>
  <c r="BA66" i="14"/>
  <c r="BA41" i="14"/>
  <c r="BA34" i="14"/>
  <c r="BA20" i="14"/>
  <c r="BA15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4" i="14"/>
  <c r="I14" i="14"/>
  <c r="K14" i="14"/>
  <c r="M14" i="14"/>
  <c r="O14" i="14"/>
  <c r="Q14" i="14"/>
  <c r="V14" i="14"/>
  <c r="G19" i="14"/>
  <c r="I19" i="14"/>
  <c r="K19" i="14"/>
  <c r="M19" i="14"/>
  <c r="O19" i="14"/>
  <c r="Q19" i="14"/>
  <c r="V19" i="14"/>
  <c r="G24" i="14"/>
  <c r="I24" i="14"/>
  <c r="K24" i="14"/>
  <c r="M24" i="14"/>
  <c r="O24" i="14"/>
  <c r="Q24" i="14"/>
  <c r="V24" i="14"/>
  <c r="G29" i="14"/>
  <c r="M29" i="14" s="1"/>
  <c r="I29" i="14"/>
  <c r="K29" i="14"/>
  <c r="O29" i="14"/>
  <c r="Q29" i="14"/>
  <c r="V29" i="14"/>
  <c r="G33" i="14"/>
  <c r="M33" i="14" s="1"/>
  <c r="I33" i="14"/>
  <c r="K33" i="14"/>
  <c r="O33" i="14"/>
  <c r="Q33" i="14"/>
  <c r="V33" i="14"/>
  <c r="G40" i="14"/>
  <c r="I40" i="14"/>
  <c r="K40" i="14"/>
  <c r="M40" i="14"/>
  <c r="O40" i="14"/>
  <c r="Q40" i="14"/>
  <c r="V40" i="14"/>
  <c r="G44" i="14"/>
  <c r="I44" i="14"/>
  <c r="K44" i="14"/>
  <c r="M44" i="14"/>
  <c r="O44" i="14"/>
  <c r="Q44" i="14"/>
  <c r="V44" i="14"/>
  <c r="G50" i="14"/>
  <c r="M50" i="14" s="1"/>
  <c r="I50" i="14"/>
  <c r="K50" i="14"/>
  <c r="O50" i="14"/>
  <c r="Q50" i="14"/>
  <c r="V50" i="14"/>
  <c r="G55" i="14"/>
  <c r="M55" i="14" s="1"/>
  <c r="I55" i="14"/>
  <c r="K55" i="14"/>
  <c r="O55" i="14"/>
  <c r="Q55" i="14"/>
  <c r="V55" i="14"/>
  <c r="G65" i="14"/>
  <c r="I65" i="14"/>
  <c r="K65" i="14"/>
  <c r="M65" i="14"/>
  <c r="O65" i="14"/>
  <c r="Q65" i="14"/>
  <c r="V65" i="14"/>
  <c r="G70" i="14"/>
  <c r="I70" i="14"/>
  <c r="K70" i="14"/>
  <c r="M70" i="14"/>
  <c r="O70" i="14"/>
  <c r="Q70" i="14"/>
  <c r="V70" i="14"/>
  <c r="G72" i="14"/>
  <c r="M72" i="14" s="1"/>
  <c r="I72" i="14"/>
  <c r="K72" i="14"/>
  <c r="O72" i="14"/>
  <c r="Q72" i="14"/>
  <c r="V72" i="14"/>
  <c r="G76" i="14"/>
  <c r="I76" i="14"/>
  <c r="K76" i="14"/>
  <c r="K75" i="14" s="1"/>
  <c r="M76" i="14"/>
  <c r="O76" i="14"/>
  <c r="Q76" i="14"/>
  <c r="V76" i="14"/>
  <c r="V75" i="14" s="1"/>
  <c r="G79" i="14"/>
  <c r="G75" i="14" s="1"/>
  <c r="I79" i="14"/>
  <c r="K79" i="14"/>
  <c r="M79" i="14"/>
  <c r="O79" i="14"/>
  <c r="O75" i="14" s="1"/>
  <c r="Q79" i="14"/>
  <c r="V79" i="14"/>
  <c r="G82" i="14"/>
  <c r="M82" i="14" s="1"/>
  <c r="I82" i="14"/>
  <c r="K82" i="14"/>
  <c r="O82" i="14"/>
  <c r="Q82" i="14"/>
  <c r="V82" i="14"/>
  <c r="G87" i="14"/>
  <c r="M87" i="14" s="1"/>
  <c r="I87" i="14"/>
  <c r="I75" i="14" s="1"/>
  <c r="K87" i="14"/>
  <c r="O87" i="14"/>
  <c r="Q87" i="14"/>
  <c r="Q75" i="14" s="1"/>
  <c r="V87" i="14"/>
  <c r="G92" i="14"/>
  <c r="I92" i="14"/>
  <c r="K92" i="14"/>
  <c r="M92" i="14"/>
  <c r="O92" i="14"/>
  <c r="Q92" i="14"/>
  <c r="V92" i="14"/>
  <c r="G96" i="14"/>
  <c r="I96" i="14"/>
  <c r="K96" i="14"/>
  <c r="M96" i="14"/>
  <c r="O96" i="14"/>
  <c r="Q96" i="14"/>
  <c r="V96" i="14"/>
  <c r="G98" i="14"/>
  <c r="M98" i="14" s="1"/>
  <c r="I98" i="14"/>
  <c r="K98" i="14"/>
  <c r="O98" i="14"/>
  <c r="Q98" i="14"/>
  <c r="V98" i="14"/>
  <c r="G103" i="14"/>
  <c r="M103" i="14" s="1"/>
  <c r="I103" i="14"/>
  <c r="K103" i="14"/>
  <c r="O103" i="14"/>
  <c r="Q103" i="14"/>
  <c r="V103" i="14"/>
  <c r="G106" i="14"/>
  <c r="I106" i="14"/>
  <c r="K106" i="14"/>
  <c r="M106" i="14"/>
  <c r="O106" i="14"/>
  <c r="Q106" i="14"/>
  <c r="V106" i="14"/>
  <c r="G110" i="14"/>
  <c r="G109" i="14" s="1"/>
  <c r="I110" i="14"/>
  <c r="I109" i="14" s="1"/>
  <c r="K110" i="14"/>
  <c r="O110" i="14"/>
  <c r="O109" i="14" s="1"/>
  <c r="Q110" i="14"/>
  <c r="Q109" i="14" s="1"/>
  <c r="V110" i="14"/>
  <c r="G117" i="14"/>
  <c r="M117" i="14" s="1"/>
  <c r="I117" i="14"/>
  <c r="K117" i="14"/>
  <c r="K109" i="14" s="1"/>
  <c r="O117" i="14"/>
  <c r="Q117" i="14"/>
  <c r="V117" i="14"/>
  <c r="V109" i="14" s="1"/>
  <c r="G124" i="14"/>
  <c r="I124" i="14"/>
  <c r="K124" i="14"/>
  <c r="M124" i="14"/>
  <c r="O124" i="14"/>
  <c r="Q124" i="14"/>
  <c r="V124" i="14"/>
  <c r="G127" i="14"/>
  <c r="I127" i="14"/>
  <c r="K127" i="14"/>
  <c r="M127" i="14"/>
  <c r="O127" i="14"/>
  <c r="Q127" i="14"/>
  <c r="V127" i="14"/>
  <c r="G133" i="14"/>
  <c r="M133" i="14" s="1"/>
  <c r="I133" i="14"/>
  <c r="K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G140" i="14" s="1"/>
  <c r="I141" i="14"/>
  <c r="K141" i="14"/>
  <c r="M141" i="14"/>
  <c r="O141" i="14"/>
  <c r="O140" i="14" s="1"/>
  <c r="Q141" i="14"/>
  <c r="V141" i="14"/>
  <c r="G144" i="14"/>
  <c r="M144" i="14" s="1"/>
  <c r="I144" i="14"/>
  <c r="I140" i="14" s="1"/>
  <c r="K144" i="14"/>
  <c r="O144" i="14"/>
  <c r="Q144" i="14"/>
  <c r="Q140" i="14" s="1"/>
  <c r="V144" i="14"/>
  <c r="G147" i="14"/>
  <c r="M147" i="14" s="1"/>
  <c r="I147" i="14"/>
  <c r="K147" i="14"/>
  <c r="O147" i="14"/>
  <c r="Q147" i="14"/>
  <c r="V147" i="14"/>
  <c r="G152" i="14"/>
  <c r="I152" i="14"/>
  <c r="K152" i="14"/>
  <c r="K140" i="14" s="1"/>
  <c r="M152" i="14"/>
  <c r="O152" i="14"/>
  <c r="Q152" i="14"/>
  <c r="V152" i="14"/>
  <c r="V140" i="14" s="1"/>
  <c r="G156" i="14"/>
  <c r="I156" i="14"/>
  <c r="K156" i="14"/>
  <c r="M156" i="14"/>
  <c r="O156" i="14"/>
  <c r="Q156" i="14"/>
  <c r="V156" i="14"/>
  <c r="G159" i="14"/>
  <c r="M159" i="14" s="1"/>
  <c r="I159" i="14"/>
  <c r="K159" i="14"/>
  <c r="O159" i="14"/>
  <c r="Q159" i="14"/>
  <c r="V159" i="14"/>
  <c r="G163" i="14"/>
  <c r="M163" i="14" s="1"/>
  <c r="I163" i="14"/>
  <c r="K163" i="14"/>
  <c r="O163" i="14"/>
  <c r="Q163" i="14"/>
  <c r="V163" i="14"/>
  <c r="I167" i="14"/>
  <c r="K167" i="14"/>
  <c r="Q167" i="14"/>
  <c r="V167" i="14"/>
  <c r="G168" i="14"/>
  <c r="G167" i="14" s="1"/>
  <c r="I168" i="14"/>
  <c r="K168" i="14"/>
  <c r="M168" i="14"/>
  <c r="M167" i="14" s="1"/>
  <c r="O168" i="14"/>
  <c r="O167" i="14" s="1"/>
  <c r="Q168" i="14"/>
  <c r="V168" i="14"/>
  <c r="G175" i="14"/>
  <c r="O175" i="14"/>
  <c r="G176" i="14"/>
  <c r="M176" i="14" s="1"/>
  <c r="M175" i="14" s="1"/>
  <c r="I176" i="14"/>
  <c r="I175" i="14" s="1"/>
  <c r="K176" i="14"/>
  <c r="K175" i="14" s="1"/>
  <c r="O176" i="14"/>
  <c r="Q176" i="14"/>
  <c r="Q175" i="14" s="1"/>
  <c r="V176" i="14"/>
  <c r="V175" i="14" s="1"/>
  <c r="G181" i="14"/>
  <c r="I181" i="14"/>
  <c r="K181" i="14"/>
  <c r="M181" i="14"/>
  <c r="O181" i="14"/>
  <c r="Q181" i="14"/>
  <c r="V181" i="14"/>
  <c r="G188" i="14"/>
  <c r="I188" i="14"/>
  <c r="K188" i="14"/>
  <c r="M188" i="14"/>
  <c r="O188" i="14"/>
  <c r="Q188" i="14"/>
  <c r="V188" i="14"/>
  <c r="G191" i="14"/>
  <c r="O191" i="14"/>
  <c r="G192" i="14"/>
  <c r="M192" i="14" s="1"/>
  <c r="M191" i="14" s="1"/>
  <c r="I192" i="14"/>
  <c r="I191" i="14" s="1"/>
  <c r="K192" i="14"/>
  <c r="K191" i="14" s="1"/>
  <c r="O192" i="14"/>
  <c r="Q192" i="14"/>
  <c r="Q191" i="14" s="1"/>
  <c r="V192" i="14"/>
  <c r="V191" i="14" s="1"/>
  <c r="K195" i="14"/>
  <c r="V195" i="14"/>
  <c r="G196" i="14"/>
  <c r="G195" i="14" s="1"/>
  <c r="I196" i="14"/>
  <c r="K196" i="14"/>
  <c r="M196" i="14"/>
  <c r="O196" i="14"/>
  <c r="O195" i="14" s="1"/>
  <c r="Q196" i="14"/>
  <c r="V196" i="14"/>
  <c r="G200" i="14"/>
  <c r="M200" i="14" s="1"/>
  <c r="I200" i="14"/>
  <c r="I195" i="14" s="1"/>
  <c r="K200" i="14"/>
  <c r="O200" i="14"/>
  <c r="Q200" i="14"/>
  <c r="Q195" i="14" s="1"/>
  <c r="V200" i="14"/>
  <c r="G204" i="14"/>
  <c r="M204" i="14" s="1"/>
  <c r="I204" i="14"/>
  <c r="K204" i="14"/>
  <c r="O204" i="14"/>
  <c r="Q204" i="14"/>
  <c r="V204" i="14"/>
  <c r="K207" i="14"/>
  <c r="V207" i="14"/>
  <c r="G208" i="14"/>
  <c r="G207" i="14" s="1"/>
  <c r="I208" i="14"/>
  <c r="K208" i="14"/>
  <c r="M208" i="14"/>
  <c r="O208" i="14"/>
  <c r="O207" i="14" s="1"/>
  <c r="Q208" i="14"/>
  <c r="V208" i="14"/>
  <c r="G211" i="14"/>
  <c r="M211" i="14" s="1"/>
  <c r="I211" i="14"/>
  <c r="I207" i="14" s="1"/>
  <c r="K211" i="14"/>
  <c r="O211" i="14"/>
  <c r="Q211" i="14"/>
  <c r="Q207" i="14" s="1"/>
  <c r="V211" i="14"/>
  <c r="G214" i="14"/>
  <c r="I214" i="14"/>
  <c r="O214" i="14"/>
  <c r="Q214" i="14"/>
  <c r="G215" i="14"/>
  <c r="I215" i="14"/>
  <c r="K215" i="14"/>
  <c r="K214" i="14" s="1"/>
  <c r="M215" i="14"/>
  <c r="M214" i="14" s="1"/>
  <c r="O215" i="14"/>
  <c r="Q215" i="14"/>
  <c r="V215" i="14"/>
  <c r="V214" i="14" s="1"/>
  <c r="G221" i="14"/>
  <c r="G220" i="14" s="1"/>
  <c r="I221" i="14"/>
  <c r="I220" i="14" s="1"/>
  <c r="K221" i="14"/>
  <c r="O221" i="14"/>
  <c r="O220" i="14" s="1"/>
  <c r="Q221" i="14"/>
  <c r="Q220" i="14" s="1"/>
  <c r="V221" i="14"/>
  <c r="G223" i="14"/>
  <c r="M223" i="14" s="1"/>
  <c r="I223" i="14"/>
  <c r="K223" i="14"/>
  <c r="O223" i="14"/>
  <c r="Q223" i="14"/>
  <c r="V223" i="14"/>
  <c r="G227" i="14"/>
  <c r="I227" i="14"/>
  <c r="K227" i="14"/>
  <c r="K220" i="14" s="1"/>
  <c r="M227" i="14"/>
  <c r="O227" i="14"/>
  <c r="Q227" i="14"/>
  <c r="V227" i="14"/>
  <c r="V220" i="14" s="1"/>
  <c r="G230" i="14"/>
  <c r="I230" i="14"/>
  <c r="K230" i="14"/>
  <c r="M230" i="14"/>
  <c r="O230" i="14"/>
  <c r="Q230" i="14"/>
  <c r="V230" i="14"/>
  <c r="G235" i="14"/>
  <c r="O235" i="14"/>
  <c r="G236" i="14"/>
  <c r="M236" i="14" s="1"/>
  <c r="M235" i="14" s="1"/>
  <c r="I236" i="14"/>
  <c r="I235" i="14" s="1"/>
  <c r="K236" i="14"/>
  <c r="K235" i="14" s="1"/>
  <c r="O236" i="14"/>
  <c r="Q236" i="14"/>
  <c r="Q235" i="14" s="1"/>
  <c r="V236" i="14"/>
  <c r="V235" i="14" s="1"/>
  <c r="G241" i="14"/>
  <c r="G240" i="14" s="1"/>
  <c r="I241" i="14"/>
  <c r="K241" i="14"/>
  <c r="M241" i="14"/>
  <c r="O241" i="14"/>
  <c r="O240" i="14" s="1"/>
  <c r="Q241" i="14"/>
  <c r="V241" i="14"/>
  <c r="G245" i="14"/>
  <c r="M245" i="14" s="1"/>
  <c r="I245" i="14"/>
  <c r="K245" i="14"/>
  <c r="O245" i="14"/>
  <c r="Q245" i="14"/>
  <c r="V245" i="14"/>
  <c r="G248" i="14"/>
  <c r="M248" i="14" s="1"/>
  <c r="I248" i="14"/>
  <c r="I240" i="14" s="1"/>
  <c r="K248" i="14"/>
  <c r="O248" i="14"/>
  <c r="Q248" i="14"/>
  <c r="Q240" i="14" s="1"/>
  <c r="V248" i="14"/>
  <c r="G252" i="14"/>
  <c r="I252" i="14"/>
  <c r="K252" i="14"/>
  <c r="K240" i="14" s="1"/>
  <c r="M252" i="14"/>
  <c r="O252" i="14"/>
  <c r="Q252" i="14"/>
  <c r="V252" i="14"/>
  <c r="V240" i="14" s="1"/>
  <c r="G256" i="14"/>
  <c r="I256" i="14"/>
  <c r="K256" i="14"/>
  <c r="M256" i="14"/>
  <c r="O256" i="14"/>
  <c r="Q256" i="14"/>
  <c r="V256" i="14"/>
  <c r="AE261" i="14"/>
  <c r="G2923" i="13"/>
  <c r="BA2839" i="13"/>
  <c r="BA2811" i="13"/>
  <c r="BA2744" i="13"/>
  <c r="BA2434" i="13"/>
  <c r="BA2432" i="13"/>
  <c r="BA2426" i="13"/>
  <c r="BA2420" i="13"/>
  <c r="BA2419" i="13"/>
  <c r="BA2417" i="13"/>
  <c r="BA2410" i="13"/>
  <c r="BA2409" i="13"/>
  <c r="BA2407" i="13"/>
  <c r="BA2339" i="13"/>
  <c r="BA2331" i="13"/>
  <c r="BA2325" i="13"/>
  <c r="BA2309" i="13"/>
  <c r="BA2098" i="13"/>
  <c r="BA2082" i="13"/>
  <c r="BA2066" i="13"/>
  <c r="BA1992" i="13"/>
  <c r="BA1882" i="13"/>
  <c r="BA1881" i="13"/>
  <c r="BA1610" i="13"/>
  <c r="BA1346" i="13"/>
  <c r="BA1337" i="13"/>
  <c r="BA1177" i="13"/>
  <c r="BA1167" i="13"/>
  <c r="BA1074" i="13"/>
  <c r="BA1068" i="13"/>
  <c r="BA1057" i="13"/>
  <c r="BA1050" i="13"/>
  <c r="BA1044" i="13"/>
  <c r="BA1034" i="13"/>
  <c r="BA934" i="13"/>
  <c r="BA843" i="13"/>
  <c r="BA837" i="13"/>
  <c r="BA766" i="13"/>
  <c r="BA759" i="13"/>
  <c r="BA732" i="13"/>
  <c r="BA726" i="13"/>
  <c r="BA718" i="13"/>
  <c r="BA712" i="13"/>
  <c r="BA706" i="13"/>
  <c r="BA647" i="13"/>
  <c r="BA643" i="13"/>
  <c r="BA638" i="13"/>
  <c r="BA630" i="13"/>
  <c r="BA624" i="13"/>
  <c r="BA584" i="13"/>
  <c r="BA573" i="13"/>
  <c r="BA558" i="13"/>
  <c r="BA554" i="13"/>
  <c r="BA545" i="13"/>
  <c r="BA543" i="13"/>
  <c r="BA535" i="13"/>
  <c r="BA523" i="13"/>
  <c r="BA509" i="13"/>
  <c r="BA502" i="13"/>
  <c r="BA495" i="13"/>
  <c r="BA488" i="13"/>
  <c r="BA403" i="13"/>
  <c r="BA399" i="13"/>
  <c r="BA388" i="13"/>
  <c r="BA362" i="13"/>
  <c r="BA350" i="13"/>
  <c r="BA346" i="13"/>
  <c r="BA339" i="13"/>
  <c r="BA322" i="13"/>
  <c r="BA315" i="13"/>
  <c r="BA310" i="13"/>
  <c r="BA302" i="13"/>
  <c r="BA251" i="13"/>
  <c r="BA245" i="13"/>
  <c r="BA239" i="13"/>
  <c r="BA190" i="13"/>
  <c r="BA178" i="13"/>
  <c r="BA168" i="13"/>
  <c r="BA94" i="13"/>
  <c r="BA71" i="13"/>
  <c r="BA64" i="13"/>
  <c r="BA54" i="13"/>
  <c r="BA47" i="13"/>
  <c r="BA44" i="13"/>
  <c r="BA29" i="13"/>
  <c r="BA26" i="13"/>
  <c r="BA21" i="13"/>
  <c r="BA1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20" i="13"/>
  <c r="I20" i="13"/>
  <c r="K20" i="13"/>
  <c r="M20" i="13"/>
  <c r="O20" i="13"/>
  <c r="Q20" i="13"/>
  <c r="V20" i="13"/>
  <c r="G25" i="13"/>
  <c r="M25" i="13" s="1"/>
  <c r="I25" i="13"/>
  <c r="K25" i="13"/>
  <c r="O25" i="13"/>
  <c r="O8" i="13" s="1"/>
  <c r="Q25" i="13"/>
  <c r="V25" i="13"/>
  <c r="G28" i="13"/>
  <c r="M28" i="13" s="1"/>
  <c r="I28" i="13"/>
  <c r="K28" i="13"/>
  <c r="O28" i="13"/>
  <c r="Q28" i="13"/>
  <c r="V28" i="13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53" i="13"/>
  <c r="M53" i="13" s="1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63" i="13"/>
  <c r="I63" i="13"/>
  <c r="K63" i="13"/>
  <c r="M63" i="13"/>
  <c r="O63" i="13"/>
  <c r="Q63" i="13"/>
  <c r="V63" i="13"/>
  <c r="G70" i="13"/>
  <c r="I70" i="13"/>
  <c r="K70" i="13"/>
  <c r="M70" i="13"/>
  <c r="O70" i="13"/>
  <c r="Q70" i="13"/>
  <c r="V70" i="13"/>
  <c r="G74" i="13"/>
  <c r="M74" i="13" s="1"/>
  <c r="I74" i="13"/>
  <c r="K74" i="13"/>
  <c r="O74" i="13"/>
  <c r="Q74" i="13"/>
  <c r="V74" i="13"/>
  <c r="G85" i="13"/>
  <c r="M85" i="13" s="1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3" i="13"/>
  <c r="I93" i="13"/>
  <c r="K93" i="13"/>
  <c r="M93" i="13"/>
  <c r="O93" i="13"/>
  <c r="Q93" i="13"/>
  <c r="V93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4" i="13"/>
  <c r="I104" i="13"/>
  <c r="I103" i="13" s="1"/>
  <c r="K104" i="13"/>
  <c r="M104" i="13"/>
  <c r="O104" i="13"/>
  <c r="Q104" i="13"/>
  <c r="Q103" i="13" s="1"/>
  <c r="V104" i="13"/>
  <c r="G108" i="13"/>
  <c r="G103" i="13" s="1"/>
  <c r="I108" i="13"/>
  <c r="K108" i="13"/>
  <c r="O108" i="13"/>
  <c r="O103" i="13" s="1"/>
  <c r="Q108" i="13"/>
  <c r="V108" i="13"/>
  <c r="G111" i="13"/>
  <c r="I111" i="13"/>
  <c r="K111" i="13"/>
  <c r="M111" i="13"/>
  <c r="O111" i="13"/>
  <c r="Q111" i="13"/>
  <c r="V111" i="13"/>
  <c r="G114" i="13"/>
  <c r="M114" i="13" s="1"/>
  <c r="I114" i="13"/>
  <c r="K114" i="13"/>
  <c r="K103" i="13" s="1"/>
  <c r="O114" i="13"/>
  <c r="Q114" i="13"/>
  <c r="V114" i="13"/>
  <c r="V103" i="13" s="1"/>
  <c r="G117" i="13"/>
  <c r="I117" i="13"/>
  <c r="K117" i="13"/>
  <c r="M117" i="13"/>
  <c r="O117" i="13"/>
  <c r="Q117" i="13"/>
  <c r="V117" i="13"/>
  <c r="G123" i="13"/>
  <c r="M123" i="13" s="1"/>
  <c r="I123" i="13"/>
  <c r="K123" i="13"/>
  <c r="O123" i="13"/>
  <c r="Q123" i="13"/>
  <c r="V123" i="13"/>
  <c r="G127" i="13"/>
  <c r="I127" i="13"/>
  <c r="K127" i="13"/>
  <c r="M127" i="13"/>
  <c r="O127" i="13"/>
  <c r="Q127" i="13"/>
  <c r="V127" i="13"/>
  <c r="G132" i="13"/>
  <c r="M132" i="13" s="1"/>
  <c r="I132" i="13"/>
  <c r="K132" i="13"/>
  <c r="O132" i="13"/>
  <c r="Q132" i="13"/>
  <c r="V132" i="13"/>
  <c r="G150" i="13"/>
  <c r="I150" i="13"/>
  <c r="K150" i="13"/>
  <c r="M150" i="13"/>
  <c r="O150" i="13"/>
  <c r="Q150" i="13"/>
  <c r="V150" i="13"/>
  <c r="G167" i="13"/>
  <c r="M167" i="13" s="1"/>
  <c r="I167" i="13"/>
  <c r="K167" i="13"/>
  <c r="O167" i="13"/>
  <c r="Q167" i="13"/>
  <c r="V167" i="13"/>
  <c r="G177" i="13"/>
  <c r="I177" i="13"/>
  <c r="K177" i="13"/>
  <c r="M177" i="13"/>
  <c r="O177" i="13"/>
  <c r="Q177" i="13"/>
  <c r="V177" i="13"/>
  <c r="G181" i="13"/>
  <c r="M181" i="13" s="1"/>
  <c r="I181" i="13"/>
  <c r="K181" i="13"/>
  <c r="O181" i="13"/>
  <c r="Q181" i="13"/>
  <c r="V181" i="13"/>
  <c r="G183" i="13"/>
  <c r="I183" i="13"/>
  <c r="K183" i="13"/>
  <c r="M183" i="13"/>
  <c r="O183" i="13"/>
  <c r="Q183" i="13"/>
  <c r="V183" i="13"/>
  <c r="G189" i="13"/>
  <c r="M189" i="13" s="1"/>
  <c r="I189" i="13"/>
  <c r="K189" i="13"/>
  <c r="O189" i="13"/>
  <c r="Q189" i="13"/>
  <c r="V189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G200" i="13"/>
  <c r="I200" i="13"/>
  <c r="K200" i="13"/>
  <c r="M200" i="13"/>
  <c r="O200" i="13"/>
  <c r="Q200" i="13"/>
  <c r="V200" i="13"/>
  <c r="G204" i="13"/>
  <c r="I204" i="13"/>
  <c r="K204" i="13"/>
  <c r="M204" i="13"/>
  <c r="O204" i="13"/>
  <c r="Q204" i="13"/>
  <c r="V204" i="13"/>
  <c r="G208" i="13"/>
  <c r="M208" i="13" s="1"/>
  <c r="I208" i="13"/>
  <c r="K208" i="13"/>
  <c r="O208" i="13"/>
  <c r="Q208" i="13"/>
  <c r="V208" i="13"/>
  <c r="G213" i="13"/>
  <c r="I213" i="13"/>
  <c r="K213" i="13"/>
  <c r="M213" i="13"/>
  <c r="O213" i="13"/>
  <c r="Q213" i="13"/>
  <c r="V213" i="13"/>
  <c r="G218" i="13"/>
  <c r="M218" i="13" s="1"/>
  <c r="I218" i="13"/>
  <c r="K218" i="13"/>
  <c r="O218" i="13"/>
  <c r="Q218" i="13"/>
  <c r="V218" i="13"/>
  <c r="G223" i="13"/>
  <c r="I223" i="13"/>
  <c r="K223" i="13"/>
  <c r="M223" i="13"/>
  <c r="O223" i="13"/>
  <c r="Q223" i="13"/>
  <c r="V223" i="13"/>
  <c r="G228" i="13"/>
  <c r="M228" i="13" s="1"/>
  <c r="I228" i="13"/>
  <c r="K228" i="13"/>
  <c r="O228" i="13"/>
  <c r="Q228" i="13"/>
  <c r="V228" i="13"/>
  <c r="G235" i="13"/>
  <c r="I235" i="13"/>
  <c r="K235" i="13"/>
  <c r="M235" i="13"/>
  <c r="O235" i="13"/>
  <c r="Q235" i="13"/>
  <c r="V235" i="13"/>
  <c r="G238" i="13"/>
  <c r="M238" i="13" s="1"/>
  <c r="I238" i="13"/>
  <c r="K238" i="13"/>
  <c r="O238" i="13"/>
  <c r="Q238" i="13"/>
  <c r="V238" i="13"/>
  <c r="G244" i="13"/>
  <c r="I244" i="13"/>
  <c r="K244" i="13"/>
  <c r="M244" i="13"/>
  <c r="O244" i="13"/>
  <c r="Q244" i="13"/>
  <c r="V244" i="13"/>
  <c r="G250" i="13"/>
  <c r="M250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5" i="13"/>
  <c r="M255" i="13" s="1"/>
  <c r="I255" i="13"/>
  <c r="K255" i="13"/>
  <c r="O255" i="13"/>
  <c r="Q255" i="13"/>
  <c r="V255" i="13"/>
  <c r="G261" i="13"/>
  <c r="I261" i="13"/>
  <c r="K261" i="13"/>
  <c r="M261" i="13"/>
  <c r="O261" i="13"/>
  <c r="Q261" i="13"/>
  <c r="V261" i="13"/>
  <c r="G266" i="13"/>
  <c r="M266" i="13" s="1"/>
  <c r="I266" i="13"/>
  <c r="K266" i="13"/>
  <c r="O266" i="13"/>
  <c r="Q266" i="13"/>
  <c r="V266" i="13"/>
  <c r="G270" i="13"/>
  <c r="I270" i="13"/>
  <c r="K270" i="13"/>
  <c r="M270" i="13"/>
  <c r="O270" i="13"/>
  <c r="Q270" i="13"/>
  <c r="V270" i="13"/>
  <c r="G274" i="13"/>
  <c r="M274" i="13" s="1"/>
  <c r="I274" i="13"/>
  <c r="K274" i="13"/>
  <c r="O274" i="13"/>
  <c r="Q274" i="13"/>
  <c r="V274" i="13"/>
  <c r="G278" i="13"/>
  <c r="I278" i="13"/>
  <c r="K278" i="13"/>
  <c r="M278" i="13"/>
  <c r="O278" i="13"/>
  <c r="Q278" i="13"/>
  <c r="V278" i="13"/>
  <c r="G281" i="13"/>
  <c r="M281" i="13" s="1"/>
  <c r="I281" i="13"/>
  <c r="K281" i="13"/>
  <c r="O281" i="13"/>
  <c r="Q281" i="13"/>
  <c r="V281" i="13"/>
  <c r="G286" i="13"/>
  <c r="I286" i="13"/>
  <c r="K286" i="13"/>
  <c r="M286" i="13"/>
  <c r="O286" i="13"/>
  <c r="Q286" i="13"/>
  <c r="V286" i="13"/>
  <c r="G290" i="13"/>
  <c r="M290" i="13" s="1"/>
  <c r="I290" i="13"/>
  <c r="K290" i="13"/>
  <c r="O290" i="13"/>
  <c r="Q290" i="13"/>
  <c r="V290" i="13"/>
  <c r="G295" i="13"/>
  <c r="I295" i="13"/>
  <c r="K295" i="13"/>
  <c r="M295" i="13"/>
  <c r="O295" i="13"/>
  <c r="Q295" i="13"/>
  <c r="V295" i="13"/>
  <c r="G301" i="13"/>
  <c r="M301" i="13" s="1"/>
  <c r="I301" i="13"/>
  <c r="K301" i="13"/>
  <c r="O301" i="13"/>
  <c r="Q301" i="13"/>
  <c r="V301" i="13"/>
  <c r="G309" i="13"/>
  <c r="I309" i="13"/>
  <c r="K309" i="13"/>
  <c r="M309" i="13"/>
  <c r="O309" i="13"/>
  <c r="Q309" i="13"/>
  <c r="V309" i="13"/>
  <c r="G314" i="13"/>
  <c r="M314" i="13" s="1"/>
  <c r="I314" i="13"/>
  <c r="K314" i="13"/>
  <c r="O314" i="13"/>
  <c r="Q314" i="13"/>
  <c r="V314" i="13"/>
  <c r="G321" i="13"/>
  <c r="I321" i="13"/>
  <c r="K321" i="13"/>
  <c r="M321" i="13"/>
  <c r="O321" i="13"/>
  <c r="Q321" i="13"/>
  <c r="V321" i="13"/>
  <c r="G324" i="13"/>
  <c r="M324" i="13" s="1"/>
  <c r="I324" i="13"/>
  <c r="K324" i="13"/>
  <c r="O324" i="13"/>
  <c r="Q324" i="13"/>
  <c r="V324" i="13"/>
  <c r="G329" i="13"/>
  <c r="I329" i="13"/>
  <c r="K329" i="13"/>
  <c r="M329" i="13"/>
  <c r="O329" i="13"/>
  <c r="Q329" i="13"/>
  <c r="V329" i="13"/>
  <c r="G333" i="13"/>
  <c r="M333" i="13" s="1"/>
  <c r="I333" i="13"/>
  <c r="K333" i="13"/>
  <c r="O333" i="13"/>
  <c r="Q333" i="13"/>
  <c r="V333" i="13"/>
  <c r="G338" i="13"/>
  <c r="I338" i="13"/>
  <c r="K338" i="13"/>
  <c r="M338" i="13"/>
  <c r="O338" i="13"/>
  <c r="Q338" i="13"/>
  <c r="V338" i="13"/>
  <c r="G342" i="13"/>
  <c r="M342" i="13" s="1"/>
  <c r="I342" i="13"/>
  <c r="K342" i="13"/>
  <c r="O342" i="13"/>
  <c r="Q342" i="13"/>
  <c r="V342" i="13"/>
  <c r="G345" i="13"/>
  <c r="I345" i="13"/>
  <c r="K345" i="13"/>
  <c r="M345" i="13"/>
  <c r="O345" i="13"/>
  <c r="Q345" i="13"/>
  <c r="V345" i="13"/>
  <c r="G349" i="13"/>
  <c r="M349" i="13" s="1"/>
  <c r="I349" i="13"/>
  <c r="K349" i="13"/>
  <c r="O349" i="13"/>
  <c r="Q349" i="13"/>
  <c r="V349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74" i="13"/>
  <c r="I374" i="13"/>
  <c r="K374" i="13"/>
  <c r="M374" i="13"/>
  <c r="O374" i="13"/>
  <c r="Q374" i="13"/>
  <c r="V374" i="13"/>
  <c r="G379" i="13"/>
  <c r="M379" i="13" s="1"/>
  <c r="I379" i="13"/>
  <c r="K379" i="13"/>
  <c r="O379" i="13"/>
  <c r="Q379" i="13"/>
  <c r="V379" i="13"/>
  <c r="G387" i="13"/>
  <c r="I387" i="13"/>
  <c r="K387" i="13"/>
  <c r="M387" i="13"/>
  <c r="O387" i="13"/>
  <c r="Q387" i="13"/>
  <c r="V387" i="13"/>
  <c r="G398" i="13"/>
  <c r="M398" i="13" s="1"/>
  <c r="I398" i="13"/>
  <c r="K398" i="13"/>
  <c r="O398" i="13"/>
  <c r="Q398" i="13"/>
  <c r="V398" i="13"/>
  <c r="G402" i="13"/>
  <c r="I402" i="13"/>
  <c r="K402" i="13"/>
  <c r="M402" i="13"/>
  <c r="O402" i="13"/>
  <c r="Q402" i="13"/>
  <c r="V402" i="13"/>
  <c r="G408" i="13"/>
  <c r="M408" i="13" s="1"/>
  <c r="I408" i="13"/>
  <c r="K408" i="13"/>
  <c r="O408" i="13"/>
  <c r="Q408" i="13"/>
  <c r="V408" i="13"/>
  <c r="G413" i="13"/>
  <c r="I413" i="13"/>
  <c r="K413" i="13"/>
  <c r="M413" i="13"/>
  <c r="O413" i="13"/>
  <c r="Q413" i="13"/>
  <c r="V413" i="13"/>
  <c r="G418" i="13"/>
  <c r="M418" i="13" s="1"/>
  <c r="I418" i="13"/>
  <c r="K418" i="13"/>
  <c r="O418" i="13"/>
  <c r="Q418" i="13"/>
  <c r="V418" i="13"/>
  <c r="G422" i="13"/>
  <c r="I422" i="13"/>
  <c r="K422" i="13"/>
  <c r="M422" i="13"/>
  <c r="O422" i="13"/>
  <c r="Q422" i="13"/>
  <c r="V422" i="13"/>
  <c r="G427" i="13"/>
  <c r="M427" i="13" s="1"/>
  <c r="I427" i="13"/>
  <c r="K427" i="13"/>
  <c r="O427" i="13"/>
  <c r="Q427" i="13"/>
  <c r="V427" i="13"/>
  <c r="G433" i="13"/>
  <c r="I433" i="13"/>
  <c r="K433" i="13"/>
  <c r="M433" i="13"/>
  <c r="O433" i="13"/>
  <c r="Q433" i="13"/>
  <c r="V433" i="13"/>
  <c r="G436" i="13"/>
  <c r="M436" i="13" s="1"/>
  <c r="I436" i="13"/>
  <c r="K436" i="13"/>
  <c r="O436" i="13"/>
  <c r="Q436" i="13"/>
  <c r="V436" i="13"/>
  <c r="G439" i="13"/>
  <c r="I439" i="13"/>
  <c r="K439" i="13"/>
  <c r="M439" i="13"/>
  <c r="O439" i="13"/>
  <c r="Q439" i="13"/>
  <c r="V439" i="13"/>
  <c r="G442" i="13"/>
  <c r="M442" i="13" s="1"/>
  <c r="I442" i="13"/>
  <c r="K442" i="13"/>
  <c r="O442" i="13"/>
  <c r="Q442" i="13"/>
  <c r="V442" i="13"/>
  <c r="G445" i="13"/>
  <c r="I445" i="13"/>
  <c r="K445" i="13"/>
  <c r="M445" i="13"/>
  <c r="O445" i="13"/>
  <c r="Q445" i="13"/>
  <c r="V445" i="13"/>
  <c r="G449" i="13"/>
  <c r="I449" i="13"/>
  <c r="K449" i="13"/>
  <c r="M449" i="13"/>
  <c r="O449" i="13"/>
  <c r="Q449" i="13"/>
  <c r="V449" i="13"/>
  <c r="G458" i="13"/>
  <c r="I458" i="13"/>
  <c r="K458" i="13"/>
  <c r="O458" i="13"/>
  <c r="Q458" i="13"/>
  <c r="V458" i="13"/>
  <c r="G463" i="13"/>
  <c r="I463" i="13"/>
  <c r="K463" i="13"/>
  <c r="M463" i="13"/>
  <c r="O463" i="13"/>
  <c r="Q463" i="13"/>
  <c r="V463" i="13"/>
  <c r="G466" i="13"/>
  <c r="M466" i="13" s="1"/>
  <c r="I466" i="13"/>
  <c r="K466" i="13"/>
  <c r="K448" i="13" s="1"/>
  <c r="O466" i="13"/>
  <c r="Q466" i="13"/>
  <c r="V466" i="13"/>
  <c r="G473" i="13"/>
  <c r="I473" i="13"/>
  <c r="K473" i="13"/>
  <c r="M473" i="13"/>
  <c r="O473" i="13"/>
  <c r="Q473" i="13"/>
  <c r="V473" i="13"/>
  <c r="G476" i="13"/>
  <c r="M476" i="13" s="1"/>
  <c r="I476" i="13"/>
  <c r="K476" i="13"/>
  <c r="O476" i="13"/>
  <c r="Q476" i="13"/>
  <c r="V476" i="13"/>
  <c r="G482" i="13"/>
  <c r="I482" i="13"/>
  <c r="K482" i="13"/>
  <c r="M482" i="13"/>
  <c r="O482" i="13"/>
  <c r="Q482" i="13"/>
  <c r="V482" i="13"/>
  <c r="G487" i="13"/>
  <c r="M487" i="13" s="1"/>
  <c r="I487" i="13"/>
  <c r="K487" i="13"/>
  <c r="O487" i="13"/>
  <c r="Q487" i="13"/>
  <c r="V487" i="13"/>
  <c r="V448" i="13" s="1"/>
  <c r="G494" i="13"/>
  <c r="I494" i="13"/>
  <c r="K494" i="13"/>
  <c r="M494" i="13"/>
  <c r="O494" i="13"/>
  <c r="Q494" i="13"/>
  <c r="V494" i="13"/>
  <c r="G498" i="13"/>
  <c r="M498" i="13" s="1"/>
  <c r="I498" i="13"/>
  <c r="K498" i="13"/>
  <c r="O498" i="13"/>
  <c r="Q498" i="13"/>
  <c r="V498" i="13"/>
  <c r="G501" i="13"/>
  <c r="I501" i="13"/>
  <c r="K501" i="13"/>
  <c r="M501" i="13"/>
  <c r="O501" i="13"/>
  <c r="Q501" i="13"/>
  <c r="V501" i="13"/>
  <c r="G508" i="13"/>
  <c r="M508" i="13" s="1"/>
  <c r="I508" i="13"/>
  <c r="K508" i="13"/>
  <c r="O508" i="13"/>
  <c r="Q508" i="13"/>
  <c r="V508" i="13"/>
  <c r="G522" i="13"/>
  <c r="I522" i="13"/>
  <c r="K522" i="13"/>
  <c r="M522" i="13"/>
  <c r="O522" i="13"/>
  <c r="Q522" i="13"/>
  <c r="V522" i="13"/>
  <c r="G525" i="13"/>
  <c r="M525" i="13" s="1"/>
  <c r="I525" i="13"/>
  <c r="K525" i="13"/>
  <c r="O525" i="13"/>
  <c r="Q525" i="13"/>
  <c r="V525" i="13"/>
  <c r="G531" i="13"/>
  <c r="I531" i="13"/>
  <c r="K531" i="13"/>
  <c r="M531" i="13"/>
  <c r="O531" i="13"/>
  <c r="Q531" i="13"/>
  <c r="V531" i="13"/>
  <c r="G534" i="13"/>
  <c r="M534" i="13" s="1"/>
  <c r="I534" i="13"/>
  <c r="K534" i="13"/>
  <c r="O534" i="13"/>
  <c r="Q534" i="13"/>
  <c r="V534" i="13"/>
  <c r="G539" i="13"/>
  <c r="I539" i="13"/>
  <c r="K539" i="13"/>
  <c r="M539" i="13"/>
  <c r="O539" i="13"/>
  <c r="Q539" i="13"/>
  <c r="V539" i="13"/>
  <c r="G550" i="13"/>
  <c r="M550" i="13" s="1"/>
  <c r="I550" i="13"/>
  <c r="K550" i="13"/>
  <c r="O550" i="13"/>
  <c r="Q550" i="13"/>
  <c r="V550" i="13"/>
  <c r="G562" i="13"/>
  <c r="I562" i="13"/>
  <c r="K562" i="13"/>
  <c r="M562" i="13"/>
  <c r="O562" i="13"/>
  <c r="Q562" i="13"/>
  <c r="V562" i="13"/>
  <c r="G572" i="13"/>
  <c r="I572" i="13"/>
  <c r="I571" i="13" s="1"/>
  <c r="K572" i="13"/>
  <c r="M572" i="13"/>
  <c r="O572" i="13"/>
  <c r="Q572" i="13"/>
  <c r="Q571" i="13" s="1"/>
  <c r="V572" i="13"/>
  <c r="G579" i="13"/>
  <c r="I579" i="13"/>
  <c r="K579" i="13"/>
  <c r="O579" i="13"/>
  <c r="O571" i="13" s="1"/>
  <c r="Q579" i="13"/>
  <c r="V579" i="13"/>
  <c r="G583" i="13"/>
  <c r="I583" i="13"/>
  <c r="K583" i="13"/>
  <c r="M583" i="13"/>
  <c r="O583" i="13"/>
  <c r="Q583" i="13"/>
  <c r="V583" i="13"/>
  <c r="G587" i="13"/>
  <c r="M587" i="13" s="1"/>
  <c r="I587" i="13"/>
  <c r="K587" i="13"/>
  <c r="K571" i="13" s="1"/>
  <c r="O587" i="13"/>
  <c r="Q587" i="13"/>
  <c r="V587" i="13"/>
  <c r="V571" i="13" s="1"/>
  <c r="G589" i="13"/>
  <c r="I589" i="13"/>
  <c r="K589" i="13"/>
  <c r="M589" i="13"/>
  <c r="O589" i="13"/>
  <c r="Q589" i="13"/>
  <c r="V589" i="13"/>
  <c r="G592" i="13"/>
  <c r="O592" i="13"/>
  <c r="G593" i="13"/>
  <c r="I593" i="13"/>
  <c r="I592" i="13" s="1"/>
  <c r="K593" i="13"/>
  <c r="M593" i="13"/>
  <c r="O593" i="13"/>
  <c r="Q593" i="13"/>
  <c r="Q592" i="13" s="1"/>
  <c r="V593" i="13"/>
  <c r="G597" i="13"/>
  <c r="M597" i="13" s="1"/>
  <c r="I597" i="13"/>
  <c r="K597" i="13"/>
  <c r="K592" i="13" s="1"/>
  <c r="O597" i="13"/>
  <c r="Q597" i="13"/>
  <c r="V597" i="13"/>
  <c r="V592" i="13" s="1"/>
  <c r="G601" i="13"/>
  <c r="I601" i="13"/>
  <c r="K601" i="13"/>
  <c r="O601" i="13"/>
  <c r="Q601" i="13"/>
  <c r="V601" i="13"/>
  <c r="G612" i="13"/>
  <c r="I612" i="13"/>
  <c r="K612" i="13"/>
  <c r="M612" i="13"/>
  <c r="O612" i="13"/>
  <c r="Q612" i="13"/>
  <c r="V612" i="13"/>
  <c r="G623" i="13"/>
  <c r="M623" i="13" s="1"/>
  <c r="I623" i="13"/>
  <c r="K623" i="13"/>
  <c r="O623" i="13"/>
  <c r="Q623" i="13"/>
  <c r="V623" i="13"/>
  <c r="G629" i="13"/>
  <c r="I629" i="13"/>
  <c r="K629" i="13"/>
  <c r="M629" i="13"/>
  <c r="O629" i="13"/>
  <c r="Q629" i="13"/>
  <c r="V629" i="13"/>
  <c r="G633" i="13"/>
  <c r="M633" i="13" s="1"/>
  <c r="I633" i="13"/>
  <c r="K633" i="13"/>
  <c r="O633" i="13"/>
  <c r="Q633" i="13"/>
  <c r="V633" i="13"/>
  <c r="G634" i="13"/>
  <c r="I634" i="13"/>
  <c r="K634" i="13"/>
  <c r="M634" i="13"/>
  <c r="O634" i="13"/>
  <c r="Q634" i="13"/>
  <c r="V634" i="13"/>
  <c r="G637" i="13"/>
  <c r="M637" i="13" s="1"/>
  <c r="I637" i="13"/>
  <c r="K637" i="13"/>
  <c r="O637" i="13"/>
  <c r="Q637" i="13"/>
  <c r="V637" i="13"/>
  <c r="G642" i="13"/>
  <c r="I642" i="13"/>
  <c r="K642" i="13"/>
  <c r="M642" i="13"/>
  <c r="O642" i="13"/>
  <c r="Q642" i="13"/>
  <c r="V642" i="13"/>
  <c r="G646" i="13"/>
  <c r="M646" i="13" s="1"/>
  <c r="I646" i="13"/>
  <c r="K646" i="13"/>
  <c r="O646" i="13"/>
  <c r="Q646" i="13"/>
  <c r="V646" i="13"/>
  <c r="G649" i="13"/>
  <c r="I649" i="13"/>
  <c r="K649" i="13"/>
  <c r="M649" i="13"/>
  <c r="O649" i="13"/>
  <c r="Q649" i="13"/>
  <c r="V649" i="13"/>
  <c r="G653" i="13"/>
  <c r="M653" i="13" s="1"/>
  <c r="I653" i="13"/>
  <c r="K653" i="13"/>
  <c r="O653" i="13"/>
  <c r="Q653" i="13"/>
  <c r="V653" i="13"/>
  <c r="G702" i="13"/>
  <c r="I702" i="13"/>
  <c r="K702" i="13"/>
  <c r="M702" i="13"/>
  <c r="O702" i="13"/>
  <c r="Q702" i="13"/>
  <c r="V702" i="13"/>
  <c r="G705" i="13"/>
  <c r="I705" i="13"/>
  <c r="K705" i="13"/>
  <c r="M705" i="13"/>
  <c r="O705" i="13"/>
  <c r="Q705" i="13"/>
  <c r="V705" i="13"/>
  <c r="G711" i="13"/>
  <c r="M711" i="13" s="1"/>
  <c r="I711" i="13"/>
  <c r="K711" i="13"/>
  <c r="O711" i="13"/>
  <c r="Q711" i="13"/>
  <c r="V711" i="13"/>
  <c r="G717" i="13"/>
  <c r="I717" i="13"/>
  <c r="K717" i="13"/>
  <c r="M717" i="13"/>
  <c r="O717" i="13"/>
  <c r="Q717" i="13"/>
  <c r="V717" i="13"/>
  <c r="G725" i="13"/>
  <c r="M725" i="13" s="1"/>
  <c r="I725" i="13"/>
  <c r="K725" i="13"/>
  <c r="O725" i="13"/>
  <c r="O704" i="13" s="1"/>
  <c r="Q725" i="13"/>
  <c r="V725" i="13"/>
  <c r="G731" i="13"/>
  <c r="I731" i="13"/>
  <c r="K731" i="13"/>
  <c r="M731" i="13"/>
  <c r="O731" i="13"/>
  <c r="Q731" i="13"/>
  <c r="V731" i="13"/>
  <c r="G735" i="13"/>
  <c r="M735" i="13" s="1"/>
  <c r="I735" i="13"/>
  <c r="K735" i="13"/>
  <c r="O735" i="13"/>
  <c r="Q735" i="13"/>
  <c r="V735" i="13"/>
  <c r="G738" i="13"/>
  <c r="I738" i="13"/>
  <c r="K738" i="13"/>
  <c r="M738" i="13"/>
  <c r="O738" i="13"/>
  <c r="Q738" i="13"/>
  <c r="V738" i="13"/>
  <c r="G750" i="13"/>
  <c r="M750" i="13" s="1"/>
  <c r="I750" i="13"/>
  <c r="K750" i="13"/>
  <c r="O750" i="13"/>
  <c r="Q750" i="13"/>
  <c r="V750" i="13"/>
  <c r="G754" i="13"/>
  <c r="I754" i="13"/>
  <c r="K754" i="13"/>
  <c r="M754" i="13"/>
  <c r="O754" i="13"/>
  <c r="Q754" i="13"/>
  <c r="V754" i="13"/>
  <c r="G758" i="13"/>
  <c r="M758" i="13" s="1"/>
  <c r="I758" i="13"/>
  <c r="K758" i="13"/>
  <c r="O758" i="13"/>
  <c r="Q758" i="13"/>
  <c r="V758" i="13"/>
  <c r="G765" i="13"/>
  <c r="I765" i="13"/>
  <c r="K765" i="13"/>
  <c r="M765" i="13"/>
  <c r="O765" i="13"/>
  <c r="Q765" i="13"/>
  <c r="V765" i="13"/>
  <c r="G785" i="13"/>
  <c r="I785" i="13"/>
  <c r="K785" i="13"/>
  <c r="M785" i="13"/>
  <c r="O785" i="13"/>
  <c r="Q785" i="13"/>
  <c r="V785" i="13"/>
  <c r="G793" i="13"/>
  <c r="M793" i="13" s="1"/>
  <c r="I793" i="13"/>
  <c r="K793" i="13"/>
  <c r="O793" i="13"/>
  <c r="Q793" i="13"/>
  <c r="V793" i="13"/>
  <c r="G803" i="13"/>
  <c r="I803" i="13"/>
  <c r="K803" i="13"/>
  <c r="M803" i="13"/>
  <c r="O803" i="13"/>
  <c r="Q803" i="13"/>
  <c r="V803" i="13"/>
  <c r="G809" i="13"/>
  <c r="M809" i="13" s="1"/>
  <c r="I809" i="13"/>
  <c r="K809" i="13"/>
  <c r="O809" i="13"/>
  <c r="O784" i="13" s="1"/>
  <c r="Q809" i="13"/>
  <c r="V809" i="13"/>
  <c r="G813" i="13"/>
  <c r="I813" i="13"/>
  <c r="K813" i="13"/>
  <c r="M813" i="13"/>
  <c r="O813" i="13"/>
  <c r="Q813" i="13"/>
  <c r="V813" i="13"/>
  <c r="G821" i="13"/>
  <c r="M821" i="13" s="1"/>
  <c r="I821" i="13"/>
  <c r="K821" i="13"/>
  <c r="O821" i="13"/>
  <c r="Q821" i="13"/>
  <c r="V821" i="13"/>
  <c r="G833" i="13"/>
  <c r="I833" i="13"/>
  <c r="K833" i="13"/>
  <c r="M833" i="13"/>
  <c r="O833" i="13"/>
  <c r="Q833" i="13"/>
  <c r="V833" i="13"/>
  <c r="G836" i="13"/>
  <c r="M836" i="13" s="1"/>
  <c r="I836" i="13"/>
  <c r="K836" i="13"/>
  <c r="O836" i="13"/>
  <c r="Q836" i="13"/>
  <c r="V836" i="13"/>
  <c r="G842" i="13"/>
  <c r="I842" i="13"/>
  <c r="K842" i="13"/>
  <c r="M842" i="13"/>
  <c r="O842" i="13"/>
  <c r="Q842" i="13"/>
  <c r="V842" i="13"/>
  <c r="G845" i="13"/>
  <c r="M845" i="13" s="1"/>
  <c r="I845" i="13"/>
  <c r="K845" i="13"/>
  <c r="O845" i="13"/>
  <c r="Q845" i="13"/>
  <c r="V845" i="13"/>
  <c r="G870" i="13"/>
  <c r="I870" i="13"/>
  <c r="K870" i="13"/>
  <c r="M870" i="13"/>
  <c r="O870" i="13"/>
  <c r="Q870" i="13"/>
  <c r="V870" i="13"/>
  <c r="G897" i="13"/>
  <c r="M897" i="13" s="1"/>
  <c r="I897" i="13"/>
  <c r="K897" i="13"/>
  <c r="O897" i="13"/>
  <c r="Q897" i="13"/>
  <c r="V897" i="13"/>
  <c r="G900" i="13"/>
  <c r="I900" i="13"/>
  <c r="K900" i="13"/>
  <c r="M900" i="13"/>
  <c r="O900" i="13"/>
  <c r="Q900" i="13"/>
  <c r="V900" i="13"/>
  <c r="G909" i="13"/>
  <c r="M909" i="13" s="1"/>
  <c r="I909" i="13"/>
  <c r="K909" i="13"/>
  <c r="O909" i="13"/>
  <c r="Q909" i="13"/>
  <c r="V909" i="13"/>
  <c r="G919" i="13"/>
  <c r="I919" i="13"/>
  <c r="K919" i="13"/>
  <c r="M919" i="13"/>
  <c r="O919" i="13"/>
  <c r="Q919" i="13"/>
  <c r="V919" i="13"/>
  <c r="G923" i="13"/>
  <c r="I923" i="13"/>
  <c r="I922" i="13" s="1"/>
  <c r="K923" i="13"/>
  <c r="M923" i="13"/>
  <c r="O923" i="13"/>
  <c r="Q923" i="13"/>
  <c r="Q922" i="13" s="1"/>
  <c r="V923" i="13"/>
  <c r="G933" i="13"/>
  <c r="M933" i="13" s="1"/>
  <c r="I933" i="13"/>
  <c r="K933" i="13"/>
  <c r="K922" i="13" s="1"/>
  <c r="O933" i="13"/>
  <c r="Q933" i="13"/>
  <c r="V933" i="13"/>
  <c r="G940" i="13"/>
  <c r="I940" i="13"/>
  <c r="K940" i="13"/>
  <c r="M940" i="13"/>
  <c r="O940" i="13"/>
  <c r="Q940" i="13"/>
  <c r="V940" i="13"/>
  <c r="G944" i="13"/>
  <c r="M944" i="13" s="1"/>
  <c r="I944" i="13"/>
  <c r="K944" i="13"/>
  <c r="O944" i="13"/>
  <c r="O922" i="13" s="1"/>
  <c r="Q944" i="13"/>
  <c r="V944" i="13"/>
  <c r="G948" i="13"/>
  <c r="I948" i="13"/>
  <c r="K948" i="13"/>
  <c r="M948" i="13"/>
  <c r="O948" i="13"/>
  <c r="Q948" i="13"/>
  <c r="V948" i="13"/>
  <c r="G951" i="13"/>
  <c r="M951" i="13" s="1"/>
  <c r="I951" i="13"/>
  <c r="K951" i="13"/>
  <c r="O951" i="13"/>
  <c r="Q951" i="13"/>
  <c r="V951" i="13"/>
  <c r="G955" i="13"/>
  <c r="I955" i="13"/>
  <c r="K955" i="13"/>
  <c r="M955" i="13"/>
  <c r="O955" i="13"/>
  <c r="Q955" i="13"/>
  <c r="V955" i="13"/>
  <c r="G958" i="13"/>
  <c r="M958" i="13" s="1"/>
  <c r="I958" i="13"/>
  <c r="K958" i="13"/>
  <c r="O958" i="13"/>
  <c r="Q958" i="13"/>
  <c r="V958" i="13"/>
  <c r="G962" i="13"/>
  <c r="M962" i="13" s="1"/>
  <c r="M961" i="13" s="1"/>
  <c r="I962" i="13"/>
  <c r="K962" i="13"/>
  <c r="O962" i="13"/>
  <c r="Q962" i="13"/>
  <c r="V962" i="13"/>
  <c r="G965" i="13"/>
  <c r="I965" i="13"/>
  <c r="K965" i="13"/>
  <c r="M965" i="13"/>
  <c r="O965" i="13"/>
  <c r="Q965" i="13"/>
  <c r="V965" i="13"/>
  <c r="G968" i="13"/>
  <c r="M968" i="13" s="1"/>
  <c r="I968" i="13"/>
  <c r="K968" i="13"/>
  <c r="O968" i="13"/>
  <c r="Q968" i="13"/>
  <c r="V968" i="13"/>
  <c r="G970" i="13"/>
  <c r="I970" i="13"/>
  <c r="I961" i="13" s="1"/>
  <c r="K970" i="13"/>
  <c r="M970" i="13"/>
  <c r="O970" i="13"/>
  <c r="Q970" i="13"/>
  <c r="Q961" i="13" s="1"/>
  <c r="V970" i="13"/>
  <c r="G972" i="13"/>
  <c r="M972" i="13" s="1"/>
  <c r="I972" i="13"/>
  <c r="K972" i="13"/>
  <c r="O972" i="13"/>
  <c r="Q972" i="13"/>
  <c r="V972" i="13"/>
  <c r="G975" i="13"/>
  <c r="I975" i="13"/>
  <c r="K975" i="13"/>
  <c r="K974" i="13" s="1"/>
  <c r="O975" i="13"/>
  <c r="O974" i="13" s="1"/>
  <c r="Q975" i="13"/>
  <c r="V975" i="13"/>
  <c r="V974" i="13" s="1"/>
  <c r="G979" i="13"/>
  <c r="I979" i="13"/>
  <c r="I974" i="13" s="1"/>
  <c r="K979" i="13"/>
  <c r="M979" i="13"/>
  <c r="O979" i="13"/>
  <c r="Q979" i="13"/>
  <c r="Q974" i="13" s="1"/>
  <c r="V979" i="13"/>
  <c r="V982" i="13"/>
  <c r="G983" i="13"/>
  <c r="I983" i="13"/>
  <c r="K983" i="13"/>
  <c r="M983" i="13"/>
  <c r="O983" i="13"/>
  <c r="Q983" i="13"/>
  <c r="V983" i="13"/>
  <c r="G990" i="13"/>
  <c r="I990" i="13"/>
  <c r="K990" i="13"/>
  <c r="O990" i="13"/>
  <c r="O982" i="13" s="1"/>
  <c r="Q990" i="13"/>
  <c r="V990" i="13"/>
  <c r="G992" i="13"/>
  <c r="I992" i="13"/>
  <c r="K992" i="13"/>
  <c r="M992" i="13"/>
  <c r="O992" i="13"/>
  <c r="Q992" i="13"/>
  <c r="V992" i="13"/>
  <c r="G994" i="13"/>
  <c r="M994" i="13" s="1"/>
  <c r="I994" i="13"/>
  <c r="K994" i="13"/>
  <c r="K982" i="13" s="1"/>
  <c r="O994" i="13"/>
  <c r="Q994" i="13"/>
  <c r="V994" i="13"/>
  <c r="G1015" i="13"/>
  <c r="I1015" i="13"/>
  <c r="K1015" i="13"/>
  <c r="M1015" i="13"/>
  <c r="O1015" i="13"/>
  <c r="Q1015" i="13"/>
  <c r="V1015" i="13"/>
  <c r="G1019" i="13"/>
  <c r="O1019" i="13"/>
  <c r="G1020" i="13"/>
  <c r="I1020" i="13"/>
  <c r="I1019" i="13" s="1"/>
  <c r="K1020" i="13"/>
  <c r="M1020" i="13"/>
  <c r="O1020" i="13"/>
  <c r="Q1020" i="13"/>
  <c r="Q1019" i="13" s="1"/>
  <c r="V1020" i="13"/>
  <c r="G1025" i="13"/>
  <c r="M1025" i="13" s="1"/>
  <c r="I1025" i="13"/>
  <c r="K1025" i="13"/>
  <c r="K1019" i="13" s="1"/>
  <c r="O1025" i="13"/>
  <c r="Q1025" i="13"/>
  <c r="V1025" i="13"/>
  <c r="V1019" i="13" s="1"/>
  <c r="G1030" i="13"/>
  <c r="I1030" i="13"/>
  <c r="K1030" i="13"/>
  <c r="M1030" i="13"/>
  <c r="O1030" i="13"/>
  <c r="Q1030" i="13"/>
  <c r="V1030" i="13"/>
  <c r="G1038" i="13"/>
  <c r="I1038" i="13"/>
  <c r="K1038" i="13"/>
  <c r="M1038" i="13"/>
  <c r="O1038" i="13"/>
  <c r="Q1038" i="13"/>
  <c r="V1038" i="13"/>
  <c r="G1043" i="13"/>
  <c r="M1043" i="13" s="1"/>
  <c r="I1043" i="13"/>
  <c r="K1043" i="13"/>
  <c r="O1043" i="13"/>
  <c r="Q1043" i="13"/>
  <c r="V1043" i="13"/>
  <c r="G1049" i="13"/>
  <c r="I1049" i="13"/>
  <c r="K1049" i="13"/>
  <c r="M1049" i="13"/>
  <c r="O1049" i="13"/>
  <c r="Q1049" i="13"/>
  <c r="V1049" i="13"/>
  <c r="G1056" i="13"/>
  <c r="M1056" i="13" s="1"/>
  <c r="I1056" i="13"/>
  <c r="K1056" i="13"/>
  <c r="O1056" i="13"/>
  <c r="O1037" i="13" s="1"/>
  <c r="Q1056" i="13"/>
  <c r="V1056" i="13"/>
  <c r="G1067" i="13"/>
  <c r="I1067" i="13"/>
  <c r="K1067" i="13"/>
  <c r="M1067" i="13"/>
  <c r="O1067" i="13"/>
  <c r="Q1067" i="13"/>
  <c r="V1067" i="13"/>
  <c r="G1073" i="13"/>
  <c r="M1073" i="13" s="1"/>
  <c r="I1073" i="13"/>
  <c r="K1073" i="13"/>
  <c r="O1073" i="13"/>
  <c r="Q1073" i="13"/>
  <c r="V1073" i="13"/>
  <c r="G1077" i="13"/>
  <c r="I1077" i="13"/>
  <c r="K1077" i="13"/>
  <c r="M1077" i="13"/>
  <c r="O1077" i="13"/>
  <c r="Q1077" i="13"/>
  <c r="V1077" i="13"/>
  <c r="G1081" i="13"/>
  <c r="M1081" i="13" s="1"/>
  <c r="I1081" i="13"/>
  <c r="K1081" i="13"/>
  <c r="O1081" i="13"/>
  <c r="Q1081" i="13"/>
  <c r="V1081" i="13"/>
  <c r="G1084" i="13"/>
  <c r="I1084" i="13"/>
  <c r="K1084" i="13"/>
  <c r="M1084" i="13"/>
  <c r="O1084" i="13"/>
  <c r="Q1084" i="13"/>
  <c r="V1084" i="13"/>
  <c r="G1088" i="13"/>
  <c r="M1088" i="13" s="1"/>
  <c r="I1088" i="13"/>
  <c r="K1088" i="13"/>
  <c r="O1088" i="13"/>
  <c r="Q1088" i="13"/>
  <c r="V1088" i="13"/>
  <c r="G1091" i="13"/>
  <c r="I1091" i="13"/>
  <c r="K1091" i="13"/>
  <c r="M1091" i="13"/>
  <c r="O1091" i="13"/>
  <c r="Q1091" i="13"/>
  <c r="V1091" i="13"/>
  <c r="G1098" i="13"/>
  <c r="M1098" i="13" s="1"/>
  <c r="I1098" i="13"/>
  <c r="K1098" i="13"/>
  <c r="O1098" i="13"/>
  <c r="Q1098" i="13"/>
  <c r="V1098" i="13"/>
  <c r="G1108" i="13"/>
  <c r="I1108" i="13"/>
  <c r="K1108" i="13"/>
  <c r="M1108" i="13"/>
  <c r="O1108" i="13"/>
  <c r="Q1108" i="13"/>
  <c r="V1108" i="13"/>
  <c r="G1132" i="13"/>
  <c r="M1132" i="13" s="1"/>
  <c r="I1132" i="13"/>
  <c r="K1132" i="13"/>
  <c r="O1132" i="13"/>
  <c r="Q1132" i="13"/>
  <c r="V1132" i="13"/>
  <c r="G1135" i="13"/>
  <c r="I1135" i="13"/>
  <c r="K1135" i="13"/>
  <c r="M1135" i="13"/>
  <c r="O1135" i="13"/>
  <c r="Q1135" i="13"/>
  <c r="V1135" i="13"/>
  <c r="G1152" i="13"/>
  <c r="M1152" i="13" s="1"/>
  <c r="I1152" i="13"/>
  <c r="K1152" i="13"/>
  <c r="O1152" i="13"/>
  <c r="Q1152" i="13"/>
  <c r="V1152" i="13"/>
  <c r="G1166" i="13"/>
  <c r="I1166" i="13"/>
  <c r="K1166" i="13"/>
  <c r="M1166" i="13"/>
  <c r="O1166" i="13"/>
  <c r="Q1166" i="13"/>
  <c r="V1166" i="13"/>
  <c r="G1176" i="13"/>
  <c r="M1176" i="13" s="1"/>
  <c r="I1176" i="13"/>
  <c r="K1176" i="13"/>
  <c r="O1176" i="13"/>
  <c r="Q1176" i="13"/>
  <c r="V1176" i="13"/>
  <c r="G1180" i="13"/>
  <c r="I1180" i="13"/>
  <c r="K1180" i="13"/>
  <c r="M1180" i="13"/>
  <c r="O1180" i="13"/>
  <c r="Q1180" i="13"/>
  <c r="V1180" i="13"/>
  <c r="G1188" i="13"/>
  <c r="M1188" i="13" s="1"/>
  <c r="I1188" i="13"/>
  <c r="K1188" i="13"/>
  <c r="O1188" i="13"/>
  <c r="Q1188" i="13"/>
  <c r="V1188" i="13"/>
  <c r="G1192" i="13"/>
  <c r="I1192" i="13"/>
  <c r="K1192" i="13"/>
  <c r="M1192" i="13"/>
  <c r="O1192" i="13"/>
  <c r="Q1192" i="13"/>
  <c r="V1192" i="13"/>
  <c r="G1198" i="13"/>
  <c r="M1198" i="13" s="1"/>
  <c r="I1198" i="13"/>
  <c r="K1198" i="13"/>
  <c r="O1198" i="13"/>
  <c r="Q1198" i="13"/>
  <c r="V1198" i="13"/>
  <c r="G1204" i="13"/>
  <c r="I1204" i="13"/>
  <c r="K1204" i="13"/>
  <c r="M1204" i="13"/>
  <c r="O1204" i="13"/>
  <c r="Q1204" i="13"/>
  <c r="V1204" i="13"/>
  <c r="G1208" i="13"/>
  <c r="M1208" i="13" s="1"/>
  <c r="I1208" i="13"/>
  <c r="K1208" i="13"/>
  <c r="O1208" i="13"/>
  <c r="Q1208" i="13"/>
  <c r="V1208" i="13"/>
  <c r="G1212" i="13"/>
  <c r="I1212" i="13"/>
  <c r="K1212" i="13"/>
  <c r="M1212" i="13"/>
  <c r="O1212" i="13"/>
  <c r="Q1212" i="13"/>
  <c r="V1212" i="13"/>
  <c r="G1216" i="13"/>
  <c r="M1216" i="13" s="1"/>
  <c r="I1216" i="13"/>
  <c r="K1216" i="13"/>
  <c r="O1216" i="13"/>
  <c r="Q1216" i="13"/>
  <c r="V1216" i="13"/>
  <c r="G1223" i="13"/>
  <c r="I1223" i="13"/>
  <c r="K1223" i="13"/>
  <c r="M1223" i="13"/>
  <c r="O1223" i="13"/>
  <c r="Q1223" i="13"/>
  <c r="V1223" i="13"/>
  <c r="G1228" i="13"/>
  <c r="M1228" i="13" s="1"/>
  <c r="I1228" i="13"/>
  <c r="K1228" i="13"/>
  <c r="O1228" i="13"/>
  <c r="Q1228" i="13"/>
  <c r="V1228" i="13"/>
  <c r="G1234" i="13"/>
  <c r="I1234" i="13"/>
  <c r="K1234" i="13"/>
  <c r="M1234" i="13"/>
  <c r="O1234" i="13"/>
  <c r="Q1234" i="13"/>
  <c r="V1234" i="13"/>
  <c r="G1237" i="13"/>
  <c r="M1237" i="13" s="1"/>
  <c r="I1237" i="13"/>
  <c r="K1237" i="13"/>
  <c r="O1237" i="13"/>
  <c r="Q1237" i="13"/>
  <c r="V1237" i="13"/>
  <c r="G1242" i="13"/>
  <c r="I1242" i="13"/>
  <c r="K1242" i="13"/>
  <c r="M1242" i="13"/>
  <c r="O1242" i="13"/>
  <c r="Q1242" i="13"/>
  <c r="V1242" i="13"/>
  <c r="G1244" i="13"/>
  <c r="M1244" i="13" s="1"/>
  <c r="I1244" i="13"/>
  <c r="K1244" i="13"/>
  <c r="O1244" i="13"/>
  <c r="Q1244" i="13"/>
  <c r="V1244" i="13"/>
  <c r="G1246" i="13"/>
  <c r="I1246" i="13"/>
  <c r="K1246" i="13"/>
  <c r="M1246" i="13"/>
  <c r="O1246" i="13"/>
  <c r="Q1246" i="13"/>
  <c r="V1246" i="13"/>
  <c r="G1248" i="13"/>
  <c r="M1248" i="13" s="1"/>
  <c r="I1248" i="13"/>
  <c r="K1248" i="13"/>
  <c r="O1248" i="13"/>
  <c r="Q1248" i="13"/>
  <c r="V1248" i="13"/>
  <c r="G1251" i="13"/>
  <c r="I1251" i="13"/>
  <c r="K1251" i="13"/>
  <c r="M1251" i="13"/>
  <c r="O1251" i="13"/>
  <c r="Q1251" i="13"/>
  <c r="V1251" i="13"/>
  <c r="G1256" i="13"/>
  <c r="M1256" i="13" s="1"/>
  <c r="I1256" i="13"/>
  <c r="K1256" i="13"/>
  <c r="O1256" i="13"/>
  <c r="Q1256" i="13"/>
  <c r="V1256" i="13"/>
  <c r="G1263" i="13"/>
  <c r="I1263" i="13"/>
  <c r="K1263" i="13"/>
  <c r="M1263" i="13"/>
  <c r="O1263" i="13"/>
  <c r="Q1263" i="13"/>
  <c r="V1263" i="13"/>
  <c r="G1268" i="13"/>
  <c r="M1268" i="13" s="1"/>
  <c r="I1268" i="13"/>
  <c r="K1268" i="13"/>
  <c r="O1268" i="13"/>
  <c r="Q1268" i="13"/>
  <c r="V1268" i="13"/>
  <c r="G1272" i="13"/>
  <c r="I1272" i="13"/>
  <c r="K1272" i="13"/>
  <c r="M1272" i="13"/>
  <c r="O1272" i="13"/>
  <c r="Q1272" i="13"/>
  <c r="V1272" i="13"/>
  <c r="G1277" i="13"/>
  <c r="M1277" i="13" s="1"/>
  <c r="I1277" i="13"/>
  <c r="K1277" i="13"/>
  <c r="O1277" i="13"/>
  <c r="Q1277" i="13"/>
  <c r="V1277" i="13"/>
  <c r="G1281" i="13"/>
  <c r="I1281" i="13"/>
  <c r="K1281" i="13"/>
  <c r="M1281" i="13"/>
  <c r="O1281" i="13"/>
  <c r="Q1281" i="13"/>
  <c r="V1281" i="13"/>
  <c r="G1285" i="13"/>
  <c r="M1285" i="13" s="1"/>
  <c r="I1285" i="13"/>
  <c r="K1285" i="13"/>
  <c r="O1285" i="13"/>
  <c r="Q1285" i="13"/>
  <c r="V1285" i="13"/>
  <c r="G1291" i="13"/>
  <c r="I1291" i="13"/>
  <c r="K1291" i="13"/>
  <c r="M1291" i="13"/>
  <c r="O1291" i="13"/>
  <c r="Q1291" i="13"/>
  <c r="V1291" i="13"/>
  <c r="G1294" i="13"/>
  <c r="M1294" i="13" s="1"/>
  <c r="I1294" i="13"/>
  <c r="K1294" i="13"/>
  <c r="O1294" i="13"/>
  <c r="Q1294" i="13"/>
  <c r="V1294" i="13"/>
  <c r="G1305" i="13"/>
  <c r="I1305" i="13"/>
  <c r="K1305" i="13"/>
  <c r="M1305" i="13"/>
  <c r="O1305" i="13"/>
  <c r="Q1305" i="13"/>
  <c r="V1305" i="13"/>
  <c r="G1323" i="13"/>
  <c r="M1323" i="13" s="1"/>
  <c r="I1323" i="13"/>
  <c r="K1323" i="13"/>
  <c r="O1323" i="13"/>
  <c r="Q1323" i="13"/>
  <c r="V1323" i="13"/>
  <c r="G1327" i="13"/>
  <c r="I1327" i="13"/>
  <c r="K1327" i="13"/>
  <c r="M1327" i="13"/>
  <c r="O1327" i="13"/>
  <c r="Q1327" i="13"/>
  <c r="V1327" i="13"/>
  <c r="G1336" i="13"/>
  <c r="M1336" i="13" s="1"/>
  <c r="I1336" i="13"/>
  <c r="K1336" i="13"/>
  <c r="O1336" i="13"/>
  <c r="Q1336" i="13"/>
  <c r="V1336" i="13"/>
  <c r="G1339" i="13"/>
  <c r="I1339" i="13"/>
  <c r="K1339" i="13"/>
  <c r="M1339" i="13"/>
  <c r="O1339" i="13"/>
  <c r="Q1339" i="13"/>
  <c r="V1339" i="13"/>
  <c r="G1342" i="13"/>
  <c r="M1342" i="13" s="1"/>
  <c r="I1342" i="13"/>
  <c r="K1342" i="13"/>
  <c r="O1342" i="13"/>
  <c r="Q1342" i="13"/>
  <c r="V1342" i="13"/>
  <c r="G1345" i="13"/>
  <c r="I1345" i="13"/>
  <c r="K1345" i="13"/>
  <c r="M1345" i="13"/>
  <c r="O1345" i="13"/>
  <c r="Q1345" i="13"/>
  <c r="V1345" i="13"/>
  <c r="G1349" i="13"/>
  <c r="K1349" i="13"/>
  <c r="O1349" i="13"/>
  <c r="V1349" i="13"/>
  <c r="G1350" i="13"/>
  <c r="I1350" i="13"/>
  <c r="I1349" i="13" s="1"/>
  <c r="K1350" i="13"/>
  <c r="M1350" i="13"/>
  <c r="M1349" i="13" s="1"/>
  <c r="O1350" i="13"/>
  <c r="Q1350" i="13"/>
  <c r="Q1349" i="13" s="1"/>
  <c r="V1350" i="13"/>
  <c r="G1361" i="13"/>
  <c r="I1361" i="13"/>
  <c r="K1361" i="13"/>
  <c r="M1361" i="13"/>
  <c r="O1361" i="13"/>
  <c r="Q1361" i="13"/>
  <c r="V1361" i="13"/>
  <c r="G1364" i="13"/>
  <c r="M1364" i="13" s="1"/>
  <c r="I1364" i="13"/>
  <c r="K1364" i="13"/>
  <c r="K1360" i="13" s="1"/>
  <c r="O1364" i="13"/>
  <c r="O1360" i="13" s="1"/>
  <c r="Q1364" i="13"/>
  <c r="V1364" i="13"/>
  <c r="V1360" i="13" s="1"/>
  <c r="G1366" i="13"/>
  <c r="I1366" i="13"/>
  <c r="K1366" i="13"/>
  <c r="M1366" i="13"/>
  <c r="O1366" i="13"/>
  <c r="Q1366" i="13"/>
  <c r="V1366" i="13"/>
  <c r="G1368" i="13"/>
  <c r="M1368" i="13" s="1"/>
  <c r="I1368" i="13"/>
  <c r="K1368" i="13"/>
  <c r="O1368" i="13"/>
  <c r="Q1368" i="13"/>
  <c r="V1368" i="13"/>
  <c r="G1373" i="13"/>
  <c r="I1373" i="13"/>
  <c r="K1373" i="13"/>
  <c r="M1373" i="13"/>
  <c r="O1373" i="13"/>
  <c r="Q1373" i="13"/>
  <c r="V1373" i="13"/>
  <c r="G1379" i="13"/>
  <c r="M1379" i="13" s="1"/>
  <c r="I1379" i="13"/>
  <c r="K1379" i="13"/>
  <c r="O1379" i="13"/>
  <c r="Q1379" i="13"/>
  <c r="V1379" i="13"/>
  <c r="G1382" i="13"/>
  <c r="I1382" i="13"/>
  <c r="K1382" i="13"/>
  <c r="M1382" i="13"/>
  <c r="O1382" i="13"/>
  <c r="Q1382" i="13"/>
  <c r="V1382" i="13"/>
  <c r="G1384" i="13"/>
  <c r="M1384" i="13" s="1"/>
  <c r="I1384" i="13"/>
  <c r="K1384" i="13"/>
  <c r="O1384" i="13"/>
  <c r="Q1384" i="13"/>
  <c r="V1384" i="13"/>
  <c r="G1386" i="13"/>
  <c r="I1386" i="13"/>
  <c r="K1386" i="13"/>
  <c r="M1386" i="13"/>
  <c r="O1386" i="13"/>
  <c r="Q1386" i="13"/>
  <c r="V1386" i="13"/>
  <c r="G1407" i="13"/>
  <c r="M1407" i="13" s="1"/>
  <c r="I1407" i="13"/>
  <c r="K1407" i="13"/>
  <c r="O1407" i="13"/>
  <c r="Q1407" i="13"/>
  <c r="V1407" i="13"/>
  <c r="G1425" i="13"/>
  <c r="I1425" i="13"/>
  <c r="K1425" i="13"/>
  <c r="M1425" i="13"/>
  <c r="O1425" i="13"/>
  <c r="Q1425" i="13"/>
  <c r="V1425" i="13"/>
  <c r="G1434" i="13"/>
  <c r="M1434" i="13" s="1"/>
  <c r="I1434" i="13"/>
  <c r="K1434" i="13"/>
  <c r="O1434" i="13"/>
  <c r="Q1434" i="13"/>
  <c r="V1434" i="13"/>
  <c r="G1445" i="13"/>
  <c r="M1445" i="13" s="1"/>
  <c r="I1445" i="13"/>
  <c r="K1445" i="13"/>
  <c r="O1445" i="13"/>
  <c r="Q1445" i="13"/>
  <c r="V1445" i="13"/>
  <c r="G1448" i="13"/>
  <c r="M1448" i="13" s="1"/>
  <c r="I1448" i="13"/>
  <c r="K1448" i="13"/>
  <c r="O1448" i="13"/>
  <c r="Q1448" i="13"/>
  <c r="V1448" i="13"/>
  <c r="G1453" i="13"/>
  <c r="I1453" i="13"/>
  <c r="K1453" i="13"/>
  <c r="M1453" i="13"/>
  <c r="O1453" i="13"/>
  <c r="Q1453" i="13"/>
  <c r="V1453" i="13"/>
  <c r="G1456" i="13"/>
  <c r="M1456" i="13" s="1"/>
  <c r="I1456" i="13"/>
  <c r="K1456" i="13"/>
  <c r="O1456" i="13"/>
  <c r="Q1456" i="13"/>
  <c r="V1456" i="13"/>
  <c r="G1462" i="13"/>
  <c r="M1462" i="13" s="1"/>
  <c r="I1462" i="13"/>
  <c r="I1461" i="13" s="1"/>
  <c r="K1462" i="13"/>
  <c r="O1462" i="13"/>
  <c r="O1461" i="13" s="1"/>
  <c r="Q1462" i="13"/>
  <c r="Q1461" i="13" s="1"/>
  <c r="V1462" i="13"/>
  <c r="G1470" i="13"/>
  <c r="I1470" i="13"/>
  <c r="K1470" i="13"/>
  <c r="M1470" i="13"/>
  <c r="O1470" i="13"/>
  <c r="Q1470" i="13"/>
  <c r="V1470" i="13"/>
  <c r="G1478" i="13"/>
  <c r="M1478" i="13" s="1"/>
  <c r="I1478" i="13"/>
  <c r="K1478" i="13"/>
  <c r="O1478" i="13"/>
  <c r="Q1478" i="13"/>
  <c r="V1478" i="13"/>
  <c r="G1487" i="13"/>
  <c r="M1487" i="13" s="1"/>
  <c r="I1487" i="13"/>
  <c r="K1487" i="13"/>
  <c r="O1487" i="13"/>
  <c r="Q1487" i="13"/>
  <c r="V1487" i="13"/>
  <c r="G1489" i="13"/>
  <c r="M1489" i="13" s="1"/>
  <c r="I1489" i="13"/>
  <c r="K1489" i="13"/>
  <c r="O1489" i="13"/>
  <c r="Q1489" i="13"/>
  <c r="V1489" i="13"/>
  <c r="G1491" i="13"/>
  <c r="I1491" i="13"/>
  <c r="K1491" i="13"/>
  <c r="M1491" i="13"/>
  <c r="O1491" i="13"/>
  <c r="Q1491" i="13"/>
  <c r="V1491" i="13"/>
  <c r="G1494" i="13"/>
  <c r="M1494" i="13" s="1"/>
  <c r="I1494" i="13"/>
  <c r="K1494" i="13"/>
  <c r="O1494" i="13"/>
  <c r="Q1494" i="13"/>
  <c r="V1494" i="13"/>
  <c r="G1507" i="13"/>
  <c r="M1507" i="13" s="1"/>
  <c r="I1507" i="13"/>
  <c r="K1507" i="13"/>
  <c r="O1507" i="13"/>
  <c r="Q1507" i="13"/>
  <c r="V1507" i="13"/>
  <c r="G1520" i="13"/>
  <c r="M1520" i="13" s="1"/>
  <c r="I1520" i="13"/>
  <c r="K1520" i="13"/>
  <c r="O1520" i="13"/>
  <c r="Q1520" i="13"/>
  <c r="V1520" i="13"/>
  <c r="G1523" i="13"/>
  <c r="M1523" i="13" s="1"/>
  <c r="I1523" i="13"/>
  <c r="K1523" i="13"/>
  <c r="O1523" i="13"/>
  <c r="Q1523" i="13"/>
  <c r="V1523" i="13"/>
  <c r="G1526" i="13"/>
  <c r="M1526" i="13" s="1"/>
  <c r="I1526" i="13"/>
  <c r="K1526" i="13"/>
  <c r="O1526" i="13"/>
  <c r="Q1526" i="13"/>
  <c r="V1526" i="13"/>
  <c r="G1532" i="13"/>
  <c r="G1531" i="13" s="1"/>
  <c r="I1532" i="13"/>
  <c r="K1532" i="13"/>
  <c r="O1532" i="13"/>
  <c r="O1531" i="13" s="1"/>
  <c r="Q1532" i="13"/>
  <c r="V1532" i="13"/>
  <c r="G1547" i="13"/>
  <c r="M1547" i="13" s="1"/>
  <c r="I1547" i="13"/>
  <c r="I1531" i="13" s="1"/>
  <c r="K1547" i="13"/>
  <c r="O1547" i="13"/>
  <c r="Q1547" i="13"/>
  <c r="Q1531" i="13" s="1"/>
  <c r="V1547" i="13"/>
  <c r="G1550" i="13"/>
  <c r="M1550" i="13" s="1"/>
  <c r="I1550" i="13"/>
  <c r="K1550" i="13"/>
  <c r="K1531" i="13" s="1"/>
  <c r="O1550" i="13"/>
  <c r="Q1550" i="13"/>
  <c r="V1550" i="13"/>
  <c r="V1531" i="13" s="1"/>
  <c r="G1574" i="13"/>
  <c r="I1574" i="13"/>
  <c r="K1574" i="13"/>
  <c r="M1574" i="13"/>
  <c r="O1574" i="13"/>
  <c r="Q1574" i="13"/>
  <c r="V1574" i="13"/>
  <c r="G1598" i="13"/>
  <c r="M1598" i="13" s="1"/>
  <c r="I1598" i="13"/>
  <c r="K1598" i="13"/>
  <c r="O1598" i="13"/>
  <c r="Q1598" i="13"/>
  <c r="V1598" i="13"/>
  <c r="G1609" i="13"/>
  <c r="M1609" i="13" s="1"/>
  <c r="I1609" i="13"/>
  <c r="K1609" i="13"/>
  <c r="O1609" i="13"/>
  <c r="Q1609" i="13"/>
  <c r="V1609" i="13"/>
  <c r="G1623" i="13"/>
  <c r="M1623" i="13" s="1"/>
  <c r="I1623" i="13"/>
  <c r="K1623" i="13"/>
  <c r="O1623" i="13"/>
  <c r="Q1623" i="13"/>
  <c r="V1623" i="13"/>
  <c r="G1630" i="13"/>
  <c r="I1630" i="13"/>
  <c r="K1630" i="13"/>
  <c r="M1630" i="13"/>
  <c r="O1630" i="13"/>
  <c r="Q1630" i="13"/>
  <c r="V1630" i="13"/>
  <c r="G1655" i="13"/>
  <c r="M1655" i="13" s="1"/>
  <c r="I1655" i="13"/>
  <c r="K1655" i="13"/>
  <c r="O1655" i="13"/>
  <c r="Q1655" i="13"/>
  <c r="V1655" i="13"/>
  <c r="G1658" i="13"/>
  <c r="M1658" i="13" s="1"/>
  <c r="I1658" i="13"/>
  <c r="K1658" i="13"/>
  <c r="O1658" i="13"/>
  <c r="Q1658" i="13"/>
  <c r="V1658" i="13"/>
  <c r="G1662" i="13"/>
  <c r="M1662" i="13" s="1"/>
  <c r="I1662" i="13"/>
  <c r="K1662" i="13"/>
  <c r="O1662" i="13"/>
  <c r="Q1662" i="13"/>
  <c r="V1662" i="13"/>
  <c r="G1669" i="13"/>
  <c r="I1669" i="13"/>
  <c r="K1669" i="13"/>
  <c r="M1669" i="13"/>
  <c r="O1669" i="13"/>
  <c r="Q1669" i="13"/>
  <c r="V1669" i="13"/>
  <c r="G1721" i="13"/>
  <c r="M1721" i="13" s="1"/>
  <c r="I1721" i="13"/>
  <c r="K1721" i="13"/>
  <c r="O1721" i="13"/>
  <c r="Q1721" i="13"/>
  <c r="V1721" i="13"/>
  <c r="G1724" i="13"/>
  <c r="M1724" i="13" s="1"/>
  <c r="I1724" i="13"/>
  <c r="K1724" i="13"/>
  <c r="O1724" i="13"/>
  <c r="Q1724" i="13"/>
  <c r="V1724" i="13"/>
  <c r="G1727" i="13"/>
  <c r="M1727" i="13" s="1"/>
  <c r="I1727" i="13"/>
  <c r="K1727" i="13"/>
  <c r="O1727" i="13"/>
  <c r="Q1727" i="13"/>
  <c r="V1727" i="13"/>
  <c r="G1734" i="13"/>
  <c r="I1734" i="13"/>
  <c r="K1734" i="13"/>
  <c r="M1734" i="13"/>
  <c r="O1734" i="13"/>
  <c r="Q1734" i="13"/>
  <c r="V1734" i="13"/>
  <c r="G1737" i="13"/>
  <c r="M1737" i="13" s="1"/>
  <c r="I1737" i="13"/>
  <c r="K1737" i="13"/>
  <c r="O1737" i="13"/>
  <c r="Q1737" i="13"/>
  <c r="V1737" i="13"/>
  <c r="G1742" i="13"/>
  <c r="I1742" i="13"/>
  <c r="O1742" i="13"/>
  <c r="Q1742" i="13"/>
  <c r="G1743" i="13"/>
  <c r="M1743" i="13" s="1"/>
  <c r="M1742" i="13" s="1"/>
  <c r="I1743" i="13"/>
  <c r="K1743" i="13"/>
  <c r="K1742" i="13" s="1"/>
  <c r="O1743" i="13"/>
  <c r="Q1743" i="13"/>
  <c r="V1743" i="13"/>
  <c r="V1742" i="13" s="1"/>
  <c r="K1744" i="13"/>
  <c r="V1744" i="13"/>
  <c r="G1745" i="13"/>
  <c r="G1744" i="13" s="1"/>
  <c r="I1745" i="13"/>
  <c r="I1744" i="13" s="1"/>
  <c r="K1745" i="13"/>
  <c r="O1745" i="13"/>
  <c r="O1744" i="13" s="1"/>
  <c r="Q1745" i="13"/>
  <c r="Q1744" i="13" s="1"/>
  <c r="V1745" i="13"/>
  <c r="G1746" i="13"/>
  <c r="I1746" i="13"/>
  <c r="O1746" i="13"/>
  <c r="Q1746" i="13"/>
  <c r="G1747" i="13"/>
  <c r="M1747" i="13" s="1"/>
  <c r="M1746" i="13" s="1"/>
  <c r="I1747" i="13"/>
  <c r="K1747" i="13"/>
  <c r="K1746" i="13" s="1"/>
  <c r="O1747" i="13"/>
  <c r="Q1747" i="13"/>
  <c r="V1747" i="13"/>
  <c r="V1746" i="13" s="1"/>
  <c r="K1748" i="13"/>
  <c r="V1748" i="13"/>
  <c r="G1749" i="13"/>
  <c r="G1748" i="13" s="1"/>
  <c r="I1749" i="13"/>
  <c r="I1748" i="13" s="1"/>
  <c r="K1749" i="13"/>
  <c r="O1749" i="13"/>
  <c r="O1748" i="13" s="1"/>
  <c r="Q1749" i="13"/>
  <c r="Q1748" i="13" s="1"/>
  <c r="V1749" i="13"/>
  <c r="G1753" i="13"/>
  <c r="M1753" i="13" s="1"/>
  <c r="I1753" i="13"/>
  <c r="K1753" i="13"/>
  <c r="O1753" i="13"/>
  <c r="Q1753" i="13"/>
  <c r="V1753" i="13"/>
  <c r="G1759" i="13"/>
  <c r="G1758" i="13" s="1"/>
  <c r="I1759" i="13"/>
  <c r="K1759" i="13"/>
  <c r="M1759" i="13"/>
  <c r="O1759" i="13"/>
  <c r="O1758" i="13" s="1"/>
  <c r="Q1759" i="13"/>
  <c r="V1759" i="13"/>
  <c r="G1763" i="13"/>
  <c r="M1763" i="13" s="1"/>
  <c r="I1763" i="13"/>
  <c r="K1763" i="13"/>
  <c r="O1763" i="13"/>
  <c r="Q1763" i="13"/>
  <c r="V1763" i="13"/>
  <c r="G1787" i="13"/>
  <c r="M1787" i="13" s="1"/>
  <c r="I1787" i="13"/>
  <c r="I1758" i="13" s="1"/>
  <c r="K1787" i="13"/>
  <c r="O1787" i="13"/>
  <c r="Q1787" i="13"/>
  <c r="Q1758" i="13" s="1"/>
  <c r="V1787" i="13"/>
  <c r="G1791" i="13"/>
  <c r="I1791" i="13"/>
  <c r="K1791" i="13"/>
  <c r="K1758" i="13" s="1"/>
  <c r="M1791" i="13"/>
  <c r="O1791" i="13"/>
  <c r="Q1791" i="13"/>
  <c r="V1791" i="13"/>
  <c r="V1758" i="13" s="1"/>
  <c r="G1797" i="13"/>
  <c r="I1797" i="13"/>
  <c r="K1797" i="13"/>
  <c r="M1797" i="13"/>
  <c r="O1797" i="13"/>
  <c r="Q1797" i="13"/>
  <c r="V1797" i="13"/>
  <c r="G1799" i="13"/>
  <c r="M1799" i="13" s="1"/>
  <c r="I1799" i="13"/>
  <c r="K1799" i="13"/>
  <c r="O1799" i="13"/>
  <c r="Q1799" i="13"/>
  <c r="V1799" i="13"/>
  <c r="G1802" i="13"/>
  <c r="M1802" i="13" s="1"/>
  <c r="I1802" i="13"/>
  <c r="K1802" i="13"/>
  <c r="O1802" i="13"/>
  <c r="Q1802" i="13"/>
  <c r="V1802" i="13"/>
  <c r="G1854" i="13"/>
  <c r="M1854" i="13" s="1"/>
  <c r="I1854" i="13"/>
  <c r="K1854" i="13"/>
  <c r="O1854" i="13"/>
  <c r="Q1854" i="13"/>
  <c r="V1854" i="13"/>
  <c r="G1859" i="13"/>
  <c r="I1859" i="13"/>
  <c r="K1859" i="13"/>
  <c r="M1859" i="13"/>
  <c r="O1859" i="13"/>
  <c r="Q1859" i="13"/>
  <c r="V1859" i="13"/>
  <c r="G1862" i="13"/>
  <c r="M1862" i="13" s="1"/>
  <c r="I1862" i="13"/>
  <c r="K1862" i="13"/>
  <c r="O1862" i="13"/>
  <c r="Q1862" i="13"/>
  <c r="V1862" i="13"/>
  <c r="G1864" i="13"/>
  <c r="M1864" i="13" s="1"/>
  <c r="I1864" i="13"/>
  <c r="K1864" i="13"/>
  <c r="O1864" i="13"/>
  <c r="Q1864" i="13"/>
  <c r="V1864" i="13"/>
  <c r="G1867" i="13"/>
  <c r="I1867" i="13"/>
  <c r="K1867" i="13"/>
  <c r="M1867" i="13"/>
  <c r="O1867" i="13"/>
  <c r="Q1867" i="13"/>
  <c r="V1867" i="13"/>
  <c r="G1872" i="13"/>
  <c r="I1872" i="13"/>
  <c r="K1872" i="13"/>
  <c r="M1872" i="13"/>
  <c r="O1872" i="13"/>
  <c r="Q1872" i="13"/>
  <c r="V1872" i="13"/>
  <c r="G1876" i="13"/>
  <c r="M1876" i="13" s="1"/>
  <c r="I1876" i="13"/>
  <c r="K1876" i="13"/>
  <c r="O1876" i="13"/>
  <c r="Q1876" i="13"/>
  <c r="V1876" i="13"/>
  <c r="G1880" i="13"/>
  <c r="M1880" i="13" s="1"/>
  <c r="I1880" i="13"/>
  <c r="K1880" i="13"/>
  <c r="O1880" i="13"/>
  <c r="Q1880" i="13"/>
  <c r="V1880" i="13"/>
  <c r="G1886" i="13"/>
  <c r="I1886" i="13"/>
  <c r="K1886" i="13"/>
  <c r="M1886" i="13"/>
  <c r="O1886" i="13"/>
  <c r="Q1886" i="13"/>
  <c r="V1886" i="13"/>
  <c r="G1892" i="13"/>
  <c r="I1892" i="13"/>
  <c r="K1892" i="13"/>
  <c r="M1892" i="13"/>
  <c r="O1892" i="13"/>
  <c r="Q1892" i="13"/>
  <c r="V1892" i="13"/>
  <c r="G1896" i="13"/>
  <c r="M1896" i="13" s="1"/>
  <c r="I1896" i="13"/>
  <c r="K1896" i="13"/>
  <c r="O1896" i="13"/>
  <c r="Q1896" i="13"/>
  <c r="V1896" i="13"/>
  <c r="G1899" i="13"/>
  <c r="M1899" i="13" s="1"/>
  <c r="I1899" i="13"/>
  <c r="K1899" i="13"/>
  <c r="O1899" i="13"/>
  <c r="Q1899" i="13"/>
  <c r="V1899" i="13"/>
  <c r="G1908" i="13"/>
  <c r="M1908" i="13" s="1"/>
  <c r="I1908" i="13"/>
  <c r="K1908" i="13"/>
  <c r="O1908" i="13"/>
  <c r="Q1908" i="13"/>
  <c r="V1908" i="13"/>
  <c r="G1912" i="13"/>
  <c r="I1912" i="13"/>
  <c r="K1912" i="13"/>
  <c r="M1912" i="13"/>
  <c r="O1912" i="13"/>
  <c r="Q1912" i="13"/>
  <c r="V1912" i="13"/>
  <c r="G1921" i="13"/>
  <c r="M1921" i="13" s="1"/>
  <c r="I1921" i="13"/>
  <c r="K1921" i="13"/>
  <c r="O1921" i="13"/>
  <c r="Q1921" i="13"/>
  <c r="V1921" i="13"/>
  <c r="G1925" i="13"/>
  <c r="M1925" i="13" s="1"/>
  <c r="I1925" i="13"/>
  <c r="K1925" i="13"/>
  <c r="O1925" i="13"/>
  <c r="Q1925" i="13"/>
  <c r="V1925" i="13"/>
  <c r="G1935" i="13"/>
  <c r="I1935" i="13"/>
  <c r="K1935" i="13"/>
  <c r="M1935" i="13"/>
  <c r="O1935" i="13"/>
  <c r="Q1935" i="13"/>
  <c r="V1935" i="13"/>
  <c r="G1939" i="13"/>
  <c r="I1939" i="13"/>
  <c r="K1939" i="13"/>
  <c r="M1939" i="13"/>
  <c r="O1939" i="13"/>
  <c r="Q1939" i="13"/>
  <c r="V1939" i="13"/>
  <c r="G1962" i="13"/>
  <c r="M1962" i="13" s="1"/>
  <c r="I1962" i="13"/>
  <c r="K1962" i="13"/>
  <c r="O1962" i="13"/>
  <c r="Q1962" i="13"/>
  <c r="V1962" i="13"/>
  <c r="G1972" i="13"/>
  <c r="M1972" i="13" s="1"/>
  <c r="I1972" i="13"/>
  <c r="K1972" i="13"/>
  <c r="O1972" i="13"/>
  <c r="Q1972" i="13"/>
  <c r="V1972" i="13"/>
  <c r="G1976" i="13"/>
  <c r="I1976" i="13"/>
  <c r="K1976" i="13"/>
  <c r="M1976" i="13"/>
  <c r="O1976" i="13"/>
  <c r="Q1976" i="13"/>
  <c r="V1976" i="13"/>
  <c r="G1978" i="13"/>
  <c r="I1978" i="13"/>
  <c r="K1978" i="13"/>
  <c r="M1978" i="13"/>
  <c r="O1978" i="13"/>
  <c r="Q1978" i="13"/>
  <c r="V1978" i="13"/>
  <c r="G1984" i="13"/>
  <c r="M1984" i="13" s="1"/>
  <c r="I1984" i="13"/>
  <c r="I1983" i="13" s="1"/>
  <c r="K1984" i="13"/>
  <c r="K1983" i="13" s="1"/>
  <c r="O1984" i="13"/>
  <c r="Q1984" i="13"/>
  <c r="Q1983" i="13" s="1"/>
  <c r="V1984" i="13"/>
  <c r="V1983" i="13" s="1"/>
  <c r="G1987" i="13"/>
  <c r="I1987" i="13"/>
  <c r="K1987" i="13"/>
  <c r="M1987" i="13"/>
  <c r="O1987" i="13"/>
  <c r="Q1987" i="13"/>
  <c r="V1987" i="13"/>
  <c r="G1991" i="13"/>
  <c r="I1991" i="13"/>
  <c r="K1991" i="13"/>
  <c r="M1991" i="13"/>
  <c r="O1991" i="13"/>
  <c r="Q1991" i="13"/>
  <c r="V1991" i="13"/>
  <c r="G1995" i="13"/>
  <c r="M1995" i="13" s="1"/>
  <c r="I1995" i="13"/>
  <c r="K1995" i="13"/>
  <c r="O1995" i="13"/>
  <c r="O1983" i="13" s="1"/>
  <c r="Q1995" i="13"/>
  <c r="V1995" i="13"/>
  <c r="G1999" i="13"/>
  <c r="M1999" i="13" s="1"/>
  <c r="I1999" i="13"/>
  <c r="K1999" i="13"/>
  <c r="O1999" i="13"/>
  <c r="Q1999" i="13"/>
  <c r="V1999" i="13"/>
  <c r="G2002" i="13"/>
  <c r="I2002" i="13"/>
  <c r="K2002" i="13"/>
  <c r="M2002" i="13"/>
  <c r="O2002" i="13"/>
  <c r="Q2002" i="13"/>
  <c r="V2002" i="13"/>
  <c r="G2007" i="13"/>
  <c r="I2007" i="13"/>
  <c r="K2007" i="13"/>
  <c r="M2007" i="13"/>
  <c r="O2007" i="13"/>
  <c r="Q2007" i="13"/>
  <c r="V2007" i="13"/>
  <c r="G2012" i="13"/>
  <c r="M2012" i="13" s="1"/>
  <c r="I2012" i="13"/>
  <c r="K2012" i="13"/>
  <c r="O2012" i="13"/>
  <c r="Q2012" i="13"/>
  <c r="V2012" i="13"/>
  <c r="G2016" i="13"/>
  <c r="M2016" i="13" s="1"/>
  <c r="I2016" i="13"/>
  <c r="K2016" i="13"/>
  <c r="O2016" i="13"/>
  <c r="Q2016" i="13"/>
  <c r="V2016" i="13"/>
  <c r="G2020" i="13"/>
  <c r="I2020" i="13"/>
  <c r="K2020" i="13"/>
  <c r="M2020" i="13"/>
  <c r="O2020" i="13"/>
  <c r="Q2020" i="13"/>
  <c r="V2020" i="13"/>
  <c r="G2025" i="13"/>
  <c r="I2025" i="13"/>
  <c r="K2025" i="13"/>
  <c r="M2025" i="13"/>
  <c r="O2025" i="13"/>
  <c r="Q2025" i="13"/>
  <c r="V2025" i="13"/>
  <c r="G2030" i="13"/>
  <c r="M2030" i="13" s="1"/>
  <c r="I2030" i="13"/>
  <c r="K2030" i="13"/>
  <c r="O2030" i="13"/>
  <c r="Q2030" i="13"/>
  <c r="V2030" i="13"/>
  <c r="G2037" i="13"/>
  <c r="M2037" i="13" s="1"/>
  <c r="I2037" i="13"/>
  <c r="K2037" i="13"/>
  <c r="O2037" i="13"/>
  <c r="Q2037" i="13"/>
  <c r="V2037" i="13"/>
  <c r="G2044" i="13"/>
  <c r="I2044" i="13"/>
  <c r="K2044" i="13"/>
  <c r="M2044" i="13"/>
  <c r="O2044" i="13"/>
  <c r="Q2044" i="13"/>
  <c r="V2044" i="13"/>
  <c r="G2048" i="13"/>
  <c r="I2048" i="13"/>
  <c r="K2048" i="13"/>
  <c r="M2048" i="13"/>
  <c r="O2048" i="13"/>
  <c r="Q2048" i="13"/>
  <c r="V2048" i="13"/>
  <c r="G2052" i="13"/>
  <c r="M2052" i="13" s="1"/>
  <c r="I2052" i="13"/>
  <c r="K2052" i="13"/>
  <c r="O2052" i="13"/>
  <c r="Q2052" i="13"/>
  <c r="V2052" i="13"/>
  <c r="G2055" i="13"/>
  <c r="M2055" i="13" s="1"/>
  <c r="I2055" i="13"/>
  <c r="K2055" i="13"/>
  <c r="O2055" i="13"/>
  <c r="Q2055" i="13"/>
  <c r="V2055" i="13"/>
  <c r="G2061" i="13"/>
  <c r="G2060" i="13" s="1"/>
  <c r="I2061" i="13"/>
  <c r="K2061" i="13"/>
  <c r="M2061" i="13"/>
  <c r="O2061" i="13"/>
  <c r="O2060" i="13" s="1"/>
  <c r="Q2061" i="13"/>
  <c r="V2061" i="13"/>
  <c r="G2065" i="13"/>
  <c r="M2065" i="13" s="1"/>
  <c r="I2065" i="13"/>
  <c r="K2065" i="13"/>
  <c r="O2065" i="13"/>
  <c r="Q2065" i="13"/>
  <c r="V2065" i="13"/>
  <c r="G2069" i="13"/>
  <c r="M2069" i="13" s="1"/>
  <c r="I2069" i="13"/>
  <c r="I2060" i="13" s="1"/>
  <c r="K2069" i="13"/>
  <c r="O2069" i="13"/>
  <c r="Q2069" i="13"/>
  <c r="Q2060" i="13" s="1"/>
  <c r="V2069" i="13"/>
  <c r="G2073" i="13"/>
  <c r="I2073" i="13"/>
  <c r="K2073" i="13"/>
  <c r="K2060" i="13" s="1"/>
  <c r="M2073" i="13"/>
  <c r="O2073" i="13"/>
  <c r="Q2073" i="13"/>
  <c r="V2073" i="13"/>
  <c r="V2060" i="13" s="1"/>
  <c r="G2077" i="13"/>
  <c r="I2077" i="13"/>
  <c r="K2077" i="13"/>
  <c r="M2077" i="13"/>
  <c r="O2077" i="13"/>
  <c r="Q2077" i="13"/>
  <c r="V2077" i="13"/>
  <c r="G2081" i="13"/>
  <c r="M2081" i="13" s="1"/>
  <c r="I2081" i="13"/>
  <c r="K2081" i="13"/>
  <c r="O2081" i="13"/>
  <c r="Q2081" i="13"/>
  <c r="V2081" i="13"/>
  <c r="G2085" i="13"/>
  <c r="M2085" i="13" s="1"/>
  <c r="I2085" i="13"/>
  <c r="K2085" i="13"/>
  <c r="O2085" i="13"/>
  <c r="Q2085" i="13"/>
  <c r="V2085" i="13"/>
  <c r="G2089" i="13"/>
  <c r="I2089" i="13"/>
  <c r="K2089" i="13"/>
  <c r="M2089" i="13"/>
  <c r="O2089" i="13"/>
  <c r="Q2089" i="13"/>
  <c r="V2089" i="13"/>
  <c r="G2093" i="13"/>
  <c r="I2093" i="13"/>
  <c r="K2093" i="13"/>
  <c r="M2093" i="13"/>
  <c r="O2093" i="13"/>
  <c r="Q2093" i="13"/>
  <c r="V2093" i="13"/>
  <c r="G2097" i="13"/>
  <c r="M2097" i="13" s="1"/>
  <c r="I2097" i="13"/>
  <c r="K2097" i="13"/>
  <c r="O2097" i="13"/>
  <c r="Q2097" i="13"/>
  <c r="V2097" i="13"/>
  <c r="G2100" i="13"/>
  <c r="M2100" i="13" s="1"/>
  <c r="I2100" i="13"/>
  <c r="K2100" i="13"/>
  <c r="O2100" i="13"/>
  <c r="Q2100" i="13"/>
  <c r="V2100" i="13"/>
  <c r="G2103" i="13"/>
  <c r="I2103" i="13"/>
  <c r="K2103" i="13"/>
  <c r="M2103" i="13"/>
  <c r="O2103" i="13"/>
  <c r="Q2103" i="13"/>
  <c r="V2103" i="13"/>
  <c r="G2109" i="13"/>
  <c r="G2108" i="13" s="1"/>
  <c r="I2109" i="13"/>
  <c r="I2108" i="13" s="1"/>
  <c r="K2109" i="13"/>
  <c r="O2109" i="13"/>
  <c r="O2108" i="13" s="1"/>
  <c r="Q2109" i="13"/>
  <c r="Q2108" i="13" s="1"/>
  <c r="V2109" i="13"/>
  <c r="G2116" i="13"/>
  <c r="M2116" i="13" s="1"/>
  <c r="I2116" i="13"/>
  <c r="K2116" i="13"/>
  <c r="O2116" i="13"/>
  <c r="Q2116" i="13"/>
  <c r="V2116" i="13"/>
  <c r="G2118" i="13"/>
  <c r="I2118" i="13"/>
  <c r="K2118" i="13"/>
  <c r="K2108" i="13" s="1"/>
  <c r="M2118" i="13"/>
  <c r="O2118" i="13"/>
  <c r="Q2118" i="13"/>
  <c r="V2118" i="13"/>
  <c r="V2108" i="13" s="1"/>
  <c r="G2128" i="13"/>
  <c r="I2128" i="13"/>
  <c r="K2128" i="13"/>
  <c r="M2128" i="13"/>
  <c r="O2128" i="13"/>
  <c r="Q2128" i="13"/>
  <c r="V2128" i="13"/>
  <c r="G2139" i="13"/>
  <c r="M2139" i="13" s="1"/>
  <c r="I2139" i="13"/>
  <c r="K2139" i="13"/>
  <c r="O2139" i="13"/>
  <c r="Q2139" i="13"/>
  <c r="V2139" i="13"/>
  <c r="G2150" i="13"/>
  <c r="M2150" i="13" s="1"/>
  <c r="I2150" i="13"/>
  <c r="K2150" i="13"/>
  <c r="O2150" i="13"/>
  <c r="Q2150" i="13"/>
  <c r="V2150" i="13"/>
  <c r="G2160" i="13"/>
  <c r="I2160" i="13"/>
  <c r="K2160" i="13"/>
  <c r="M2160" i="13"/>
  <c r="O2160" i="13"/>
  <c r="Q2160" i="13"/>
  <c r="V2160" i="13"/>
  <c r="G2170" i="13"/>
  <c r="I2170" i="13"/>
  <c r="K2170" i="13"/>
  <c r="M2170" i="13"/>
  <c r="O2170" i="13"/>
  <c r="Q2170" i="13"/>
  <c r="V2170" i="13"/>
  <c r="G2180" i="13"/>
  <c r="M2180" i="13" s="1"/>
  <c r="I2180" i="13"/>
  <c r="K2180" i="13"/>
  <c r="O2180" i="13"/>
  <c r="Q2180" i="13"/>
  <c r="V2180" i="13"/>
  <c r="G2190" i="13"/>
  <c r="M2190" i="13" s="1"/>
  <c r="I2190" i="13"/>
  <c r="K2190" i="13"/>
  <c r="O2190" i="13"/>
  <c r="Q2190" i="13"/>
  <c r="V2190" i="13"/>
  <c r="G2196" i="13"/>
  <c r="I2196" i="13"/>
  <c r="K2196" i="13"/>
  <c r="M2196" i="13"/>
  <c r="O2196" i="13"/>
  <c r="Q2196" i="13"/>
  <c r="V2196" i="13"/>
  <c r="G2202" i="13"/>
  <c r="I2202" i="13"/>
  <c r="K2202" i="13"/>
  <c r="M2202" i="13"/>
  <c r="O2202" i="13"/>
  <c r="Q2202" i="13"/>
  <c r="V2202" i="13"/>
  <c r="G2208" i="13"/>
  <c r="M2208" i="13" s="1"/>
  <c r="I2208" i="13"/>
  <c r="K2208" i="13"/>
  <c r="O2208" i="13"/>
  <c r="Q2208" i="13"/>
  <c r="V2208" i="13"/>
  <c r="G2216" i="13"/>
  <c r="M2216" i="13" s="1"/>
  <c r="I2216" i="13"/>
  <c r="K2216" i="13"/>
  <c r="O2216" i="13"/>
  <c r="Q2216" i="13"/>
  <c r="V2216" i="13"/>
  <c r="G2223" i="13"/>
  <c r="I2223" i="13"/>
  <c r="K2223" i="13"/>
  <c r="M2223" i="13"/>
  <c r="O2223" i="13"/>
  <c r="Q2223" i="13"/>
  <c r="V2223" i="13"/>
  <c r="G2230" i="13"/>
  <c r="I2230" i="13"/>
  <c r="K2230" i="13"/>
  <c r="M2230" i="13"/>
  <c r="O2230" i="13"/>
  <c r="Q2230" i="13"/>
  <c r="V2230" i="13"/>
  <c r="G2237" i="13"/>
  <c r="M2237" i="13" s="1"/>
  <c r="I2237" i="13"/>
  <c r="K2237" i="13"/>
  <c r="O2237" i="13"/>
  <c r="Q2237" i="13"/>
  <c r="V2237" i="13"/>
  <c r="G2244" i="13"/>
  <c r="M2244" i="13" s="1"/>
  <c r="I2244" i="13"/>
  <c r="K2244" i="13"/>
  <c r="O2244" i="13"/>
  <c r="Q2244" i="13"/>
  <c r="V2244" i="13"/>
  <c r="G2251" i="13"/>
  <c r="I2251" i="13"/>
  <c r="K2251" i="13"/>
  <c r="M2251" i="13"/>
  <c r="O2251" i="13"/>
  <c r="Q2251" i="13"/>
  <c r="V2251" i="13"/>
  <c r="G2258" i="13"/>
  <c r="I2258" i="13"/>
  <c r="K2258" i="13"/>
  <c r="M2258" i="13"/>
  <c r="O2258" i="13"/>
  <c r="Q2258" i="13"/>
  <c r="V2258" i="13"/>
  <c r="G2265" i="13"/>
  <c r="M2265" i="13" s="1"/>
  <c r="I2265" i="13"/>
  <c r="K2265" i="13"/>
  <c r="O2265" i="13"/>
  <c r="Q2265" i="13"/>
  <c r="V2265" i="13"/>
  <c r="G2272" i="13"/>
  <c r="M2272" i="13" s="1"/>
  <c r="I2272" i="13"/>
  <c r="K2272" i="13"/>
  <c r="O2272" i="13"/>
  <c r="Q2272" i="13"/>
  <c r="V2272" i="13"/>
  <c r="G2278" i="13"/>
  <c r="M2278" i="13" s="1"/>
  <c r="I2278" i="13"/>
  <c r="K2278" i="13"/>
  <c r="O2278" i="13"/>
  <c r="Q2278" i="13"/>
  <c r="V2278" i="13"/>
  <c r="G2288" i="13"/>
  <c r="I2288" i="13"/>
  <c r="K2288" i="13"/>
  <c r="M2288" i="13"/>
  <c r="O2288" i="13"/>
  <c r="Q2288" i="13"/>
  <c r="V2288" i="13"/>
  <c r="G2302" i="13"/>
  <c r="M2302" i="13" s="1"/>
  <c r="I2302" i="13"/>
  <c r="K2302" i="13"/>
  <c r="O2302" i="13"/>
  <c r="Q2302" i="13"/>
  <c r="V2302" i="13"/>
  <c r="G2316" i="13"/>
  <c r="M2316" i="13" s="1"/>
  <c r="I2316" i="13"/>
  <c r="K2316" i="13"/>
  <c r="O2316" i="13"/>
  <c r="Q2316" i="13"/>
  <c r="V2316" i="13"/>
  <c r="G2320" i="13"/>
  <c r="I2320" i="13"/>
  <c r="K2320" i="13"/>
  <c r="M2320" i="13"/>
  <c r="O2320" i="13"/>
  <c r="Q2320" i="13"/>
  <c r="V2320" i="13"/>
  <c r="G2323" i="13"/>
  <c r="G2319" i="13" s="1"/>
  <c r="I2323" i="13"/>
  <c r="K2323" i="13"/>
  <c r="O2323" i="13"/>
  <c r="O2319" i="13" s="1"/>
  <c r="Q2323" i="13"/>
  <c r="V2323" i="13"/>
  <c r="G2337" i="13"/>
  <c r="M2337" i="13" s="1"/>
  <c r="I2337" i="13"/>
  <c r="I2319" i="13" s="1"/>
  <c r="K2337" i="13"/>
  <c r="O2337" i="13"/>
  <c r="Q2337" i="13"/>
  <c r="Q2319" i="13" s="1"/>
  <c r="V2337" i="13"/>
  <c r="G2349" i="13"/>
  <c r="M2349" i="13" s="1"/>
  <c r="I2349" i="13"/>
  <c r="K2349" i="13"/>
  <c r="K2319" i="13" s="1"/>
  <c r="O2349" i="13"/>
  <c r="Q2349" i="13"/>
  <c r="V2349" i="13"/>
  <c r="V2319" i="13" s="1"/>
  <c r="G2354" i="13"/>
  <c r="I2354" i="13"/>
  <c r="K2354" i="13"/>
  <c r="M2354" i="13"/>
  <c r="O2354" i="13"/>
  <c r="Q2354" i="13"/>
  <c r="V2354" i="13"/>
  <c r="G2360" i="13"/>
  <c r="M2360" i="13" s="1"/>
  <c r="I2360" i="13"/>
  <c r="K2360" i="13"/>
  <c r="O2360" i="13"/>
  <c r="Q2360" i="13"/>
  <c r="V2360" i="13"/>
  <c r="G2369" i="13"/>
  <c r="M2369" i="13" s="1"/>
  <c r="I2369" i="13"/>
  <c r="K2369" i="13"/>
  <c r="O2369" i="13"/>
  <c r="Q2369" i="13"/>
  <c r="V2369" i="13"/>
  <c r="G2378" i="13"/>
  <c r="M2378" i="13" s="1"/>
  <c r="I2378" i="13"/>
  <c r="K2378" i="13"/>
  <c r="O2378" i="13"/>
  <c r="Q2378" i="13"/>
  <c r="V2378" i="13"/>
  <c r="G2386" i="13"/>
  <c r="I2386" i="13"/>
  <c r="K2386" i="13"/>
  <c r="M2386" i="13"/>
  <c r="O2386" i="13"/>
  <c r="Q2386" i="13"/>
  <c r="V2386" i="13"/>
  <c r="G2391" i="13"/>
  <c r="M2391" i="13" s="1"/>
  <c r="I2391" i="13"/>
  <c r="K2391" i="13"/>
  <c r="O2391" i="13"/>
  <c r="Q2391" i="13"/>
  <c r="V2391" i="13"/>
  <c r="G2397" i="13"/>
  <c r="M2397" i="13" s="1"/>
  <c r="I2397" i="13"/>
  <c r="K2397" i="13"/>
  <c r="O2397" i="13"/>
  <c r="Q2397" i="13"/>
  <c r="V2397" i="13"/>
  <c r="K2403" i="13"/>
  <c r="V2403" i="13"/>
  <c r="G2404" i="13"/>
  <c r="I2404" i="13"/>
  <c r="K2404" i="13"/>
  <c r="M2404" i="13"/>
  <c r="O2404" i="13"/>
  <c r="Q2404" i="13"/>
  <c r="V2404" i="13"/>
  <c r="G2414" i="13"/>
  <c r="G2403" i="13" s="1"/>
  <c r="I2414" i="13"/>
  <c r="K2414" i="13"/>
  <c r="O2414" i="13"/>
  <c r="O2403" i="13" s="1"/>
  <c r="Q2414" i="13"/>
  <c r="V2414" i="13"/>
  <c r="G2424" i="13"/>
  <c r="M2424" i="13" s="1"/>
  <c r="I2424" i="13"/>
  <c r="I2403" i="13" s="1"/>
  <c r="K2424" i="13"/>
  <c r="O2424" i="13"/>
  <c r="Q2424" i="13"/>
  <c r="Q2403" i="13" s="1"/>
  <c r="V2424" i="13"/>
  <c r="G2439" i="13"/>
  <c r="I2439" i="13"/>
  <c r="I2438" i="13" s="1"/>
  <c r="K2439" i="13"/>
  <c r="M2439" i="13"/>
  <c r="O2439" i="13"/>
  <c r="Q2439" i="13"/>
  <c r="Q2438" i="13" s="1"/>
  <c r="V2439" i="13"/>
  <c r="G2441" i="13"/>
  <c r="M2441" i="13" s="1"/>
  <c r="I2441" i="13"/>
  <c r="K2441" i="13"/>
  <c r="K2438" i="13" s="1"/>
  <c r="O2441" i="13"/>
  <c r="Q2441" i="13"/>
  <c r="V2441" i="13"/>
  <c r="V2438" i="13" s="1"/>
  <c r="G2464" i="13"/>
  <c r="I2464" i="13"/>
  <c r="K2464" i="13"/>
  <c r="M2464" i="13"/>
  <c r="O2464" i="13"/>
  <c r="Q2464" i="13"/>
  <c r="V2464" i="13"/>
  <c r="G2466" i="13"/>
  <c r="M2466" i="13" s="1"/>
  <c r="I2466" i="13"/>
  <c r="K2466" i="13"/>
  <c r="O2466" i="13"/>
  <c r="O2438" i="13" s="1"/>
  <c r="Q2466" i="13"/>
  <c r="V2466" i="13"/>
  <c r="G2488" i="13"/>
  <c r="I2488" i="13"/>
  <c r="K2488" i="13"/>
  <c r="M2488" i="13"/>
  <c r="O2488" i="13"/>
  <c r="Q2488" i="13"/>
  <c r="V2488" i="13"/>
  <c r="G2544" i="13"/>
  <c r="M2544" i="13" s="1"/>
  <c r="I2544" i="13"/>
  <c r="K2544" i="13"/>
  <c r="O2544" i="13"/>
  <c r="Q2544" i="13"/>
  <c r="V2544" i="13"/>
  <c r="G2558" i="13"/>
  <c r="I2558" i="13"/>
  <c r="K2558" i="13"/>
  <c r="M2558" i="13"/>
  <c r="O2558" i="13"/>
  <c r="Q2558" i="13"/>
  <c r="V2558" i="13"/>
  <c r="G2560" i="13"/>
  <c r="M2560" i="13" s="1"/>
  <c r="I2560" i="13"/>
  <c r="K2560" i="13"/>
  <c r="O2560" i="13"/>
  <c r="Q2560" i="13"/>
  <c r="V2560" i="13"/>
  <c r="G2565" i="13"/>
  <c r="I2565" i="13"/>
  <c r="K2565" i="13"/>
  <c r="M2565" i="13"/>
  <c r="O2565" i="13"/>
  <c r="Q2565" i="13"/>
  <c r="V2565" i="13"/>
  <c r="G2571" i="13"/>
  <c r="I2571" i="13"/>
  <c r="I2570" i="13" s="1"/>
  <c r="K2571" i="13"/>
  <c r="M2571" i="13"/>
  <c r="O2571" i="13"/>
  <c r="Q2571" i="13"/>
  <c r="Q2570" i="13" s="1"/>
  <c r="V2571" i="13"/>
  <c r="G2574" i="13"/>
  <c r="M2574" i="13" s="1"/>
  <c r="I2574" i="13"/>
  <c r="K2574" i="13"/>
  <c r="O2574" i="13"/>
  <c r="O2570" i="13" s="1"/>
  <c r="Q2574" i="13"/>
  <c r="V2574" i="13"/>
  <c r="G2577" i="13"/>
  <c r="I2577" i="13"/>
  <c r="K2577" i="13"/>
  <c r="M2577" i="13"/>
  <c r="O2577" i="13"/>
  <c r="Q2577" i="13"/>
  <c r="V2577" i="13"/>
  <c r="G2581" i="13"/>
  <c r="M2581" i="13" s="1"/>
  <c r="I2581" i="13"/>
  <c r="K2581" i="13"/>
  <c r="K2570" i="13" s="1"/>
  <c r="O2581" i="13"/>
  <c r="Q2581" i="13"/>
  <c r="V2581" i="13"/>
  <c r="V2570" i="13" s="1"/>
  <c r="G2584" i="13"/>
  <c r="I2584" i="13"/>
  <c r="K2584" i="13"/>
  <c r="M2584" i="13"/>
  <c r="O2584" i="13"/>
  <c r="Q2584" i="13"/>
  <c r="V2584" i="13"/>
  <c r="G2587" i="13"/>
  <c r="M2587" i="13" s="1"/>
  <c r="I2587" i="13"/>
  <c r="K2587" i="13"/>
  <c r="O2587" i="13"/>
  <c r="Q2587" i="13"/>
  <c r="V2587" i="13"/>
  <c r="G2591" i="13"/>
  <c r="I2591" i="13"/>
  <c r="K2591" i="13"/>
  <c r="M2591" i="13"/>
  <c r="O2591" i="13"/>
  <c r="Q2591" i="13"/>
  <c r="V2591" i="13"/>
  <c r="G2595" i="13"/>
  <c r="M2595" i="13" s="1"/>
  <c r="I2595" i="13"/>
  <c r="K2595" i="13"/>
  <c r="O2595" i="13"/>
  <c r="Q2595" i="13"/>
  <c r="V2595" i="13"/>
  <c r="G2597" i="13"/>
  <c r="I2597" i="13"/>
  <c r="K2597" i="13"/>
  <c r="M2597" i="13"/>
  <c r="O2597" i="13"/>
  <c r="Q2597" i="13"/>
  <c r="V2597" i="13"/>
  <c r="G2600" i="13"/>
  <c r="I2600" i="13"/>
  <c r="K2600" i="13"/>
  <c r="M2600" i="13"/>
  <c r="O2600" i="13"/>
  <c r="Q2600" i="13"/>
  <c r="V2600" i="13"/>
  <c r="G2606" i="13"/>
  <c r="M2606" i="13" s="1"/>
  <c r="I2606" i="13"/>
  <c r="K2606" i="13"/>
  <c r="O2606" i="13"/>
  <c r="Q2606" i="13"/>
  <c r="V2606" i="13"/>
  <c r="V2605" i="13" s="1"/>
  <c r="G2610" i="13"/>
  <c r="I2610" i="13"/>
  <c r="K2610" i="13"/>
  <c r="M2610" i="13"/>
  <c r="O2610" i="13"/>
  <c r="Q2610" i="13"/>
  <c r="V2610" i="13"/>
  <c r="G2613" i="13"/>
  <c r="I2613" i="13"/>
  <c r="K2613" i="13"/>
  <c r="M2613" i="13"/>
  <c r="O2613" i="13"/>
  <c r="Q2613" i="13"/>
  <c r="V2613" i="13"/>
  <c r="G2635" i="13"/>
  <c r="G2605" i="13" s="1"/>
  <c r="I2635" i="13"/>
  <c r="K2635" i="13"/>
  <c r="O2635" i="13"/>
  <c r="O2605" i="13" s="1"/>
  <c r="Q2635" i="13"/>
  <c r="V2635" i="13"/>
  <c r="G2638" i="13"/>
  <c r="M2638" i="13" s="1"/>
  <c r="I2638" i="13"/>
  <c r="K2638" i="13"/>
  <c r="O2638" i="13"/>
  <c r="Q2638" i="13"/>
  <c r="V2638" i="13"/>
  <c r="G2648" i="13"/>
  <c r="I2648" i="13"/>
  <c r="K2648" i="13"/>
  <c r="M2648" i="13"/>
  <c r="O2648" i="13"/>
  <c r="Q2648" i="13"/>
  <c r="V2648" i="13"/>
  <c r="G2650" i="13"/>
  <c r="I2650" i="13"/>
  <c r="K2650" i="13"/>
  <c r="M2650" i="13"/>
  <c r="O2650" i="13"/>
  <c r="Q2650" i="13"/>
  <c r="V2650" i="13"/>
  <c r="G2654" i="13"/>
  <c r="M2654" i="13" s="1"/>
  <c r="I2654" i="13"/>
  <c r="K2654" i="13"/>
  <c r="O2654" i="13"/>
  <c r="Q2654" i="13"/>
  <c r="V2654" i="13"/>
  <c r="G2658" i="13"/>
  <c r="M2658" i="13" s="1"/>
  <c r="I2658" i="13"/>
  <c r="K2658" i="13"/>
  <c r="O2658" i="13"/>
  <c r="Q2658" i="13"/>
  <c r="V2658" i="13"/>
  <c r="G2661" i="13"/>
  <c r="I2661" i="13"/>
  <c r="K2661" i="13"/>
  <c r="M2661" i="13"/>
  <c r="O2661" i="13"/>
  <c r="Q2661" i="13"/>
  <c r="V2661" i="13"/>
  <c r="K2665" i="13"/>
  <c r="V2665" i="13"/>
  <c r="G2666" i="13"/>
  <c r="I2666" i="13"/>
  <c r="I2665" i="13" s="1"/>
  <c r="K2666" i="13"/>
  <c r="O2666" i="13"/>
  <c r="O2665" i="13" s="1"/>
  <c r="Q2666" i="13"/>
  <c r="Q2665" i="13" s="1"/>
  <c r="V2666" i="13"/>
  <c r="I2678" i="13"/>
  <c r="Q2678" i="13"/>
  <c r="G2679" i="13"/>
  <c r="I2679" i="13"/>
  <c r="K2679" i="13"/>
  <c r="K2678" i="13" s="1"/>
  <c r="M2679" i="13"/>
  <c r="M2678" i="13" s="1"/>
  <c r="O2679" i="13"/>
  <c r="Q2679" i="13"/>
  <c r="V2679" i="13"/>
  <c r="V2678" i="13" s="1"/>
  <c r="G2682" i="13"/>
  <c r="G2678" i="13" s="1"/>
  <c r="I2682" i="13"/>
  <c r="K2682" i="13"/>
  <c r="M2682" i="13"/>
  <c r="O2682" i="13"/>
  <c r="O2678" i="13" s="1"/>
  <c r="Q2682" i="13"/>
  <c r="V2682" i="13"/>
  <c r="G2684" i="13"/>
  <c r="M2684" i="13" s="1"/>
  <c r="I2684" i="13"/>
  <c r="K2684" i="13"/>
  <c r="O2684" i="13"/>
  <c r="Q2684" i="13"/>
  <c r="V2684" i="13"/>
  <c r="G2719" i="13"/>
  <c r="I2719" i="13"/>
  <c r="K2719" i="13"/>
  <c r="M2719" i="13"/>
  <c r="O2719" i="13"/>
  <c r="Q2719" i="13"/>
  <c r="V2719" i="13"/>
  <c r="V2718" i="13" s="1"/>
  <c r="G2721" i="13"/>
  <c r="I2721" i="13"/>
  <c r="K2721" i="13"/>
  <c r="M2721" i="13"/>
  <c r="O2721" i="13"/>
  <c r="Q2721" i="13"/>
  <c r="V2721" i="13"/>
  <c r="G2723" i="13"/>
  <c r="M2723" i="13" s="1"/>
  <c r="I2723" i="13"/>
  <c r="K2723" i="13"/>
  <c r="O2723" i="13"/>
  <c r="Q2723" i="13"/>
  <c r="Q2718" i="13" s="1"/>
  <c r="V2723" i="13"/>
  <c r="G2725" i="13"/>
  <c r="M2725" i="13" s="1"/>
  <c r="I2725" i="13"/>
  <c r="I2718" i="13" s="1"/>
  <c r="K2725" i="13"/>
  <c r="O2725" i="13"/>
  <c r="Q2725" i="13"/>
  <c r="V2725" i="13"/>
  <c r="G2726" i="13"/>
  <c r="I2726" i="13"/>
  <c r="K2726" i="13"/>
  <c r="M2726" i="13"/>
  <c r="O2726" i="13"/>
  <c r="Q2726" i="13"/>
  <c r="V2726" i="13"/>
  <c r="G2727" i="13"/>
  <c r="I2727" i="13"/>
  <c r="K2727" i="13"/>
  <c r="M2727" i="13"/>
  <c r="O2727" i="13"/>
  <c r="Q2727" i="13"/>
  <c r="V2727" i="13"/>
  <c r="G2728" i="13"/>
  <c r="M2728" i="13" s="1"/>
  <c r="I2728" i="13"/>
  <c r="K2728" i="13"/>
  <c r="O2728" i="13"/>
  <c r="Q2728" i="13"/>
  <c r="V2728" i="13"/>
  <c r="G2729" i="13"/>
  <c r="M2729" i="13" s="1"/>
  <c r="I2729" i="13"/>
  <c r="K2729" i="13"/>
  <c r="O2729" i="13"/>
  <c r="Q2729" i="13"/>
  <c r="V2729" i="13"/>
  <c r="G2731" i="13"/>
  <c r="I2731" i="13"/>
  <c r="K2731" i="13"/>
  <c r="M2731" i="13"/>
  <c r="O2731" i="13"/>
  <c r="Q2731" i="13"/>
  <c r="V2731" i="13"/>
  <c r="G2733" i="13"/>
  <c r="I2733" i="13"/>
  <c r="K2733" i="13"/>
  <c r="M2733" i="13"/>
  <c r="O2733" i="13"/>
  <c r="Q2733" i="13"/>
  <c r="V2733" i="13"/>
  <c r="G2737" i="13"/>
  <c r="M2737" i="13" s="1"/>
  <c r="I2737" i="13"/>
  <c r="K2737" i="13"/>
  <c r="O2737" i="13"/>
  <c r="Q2737" i="13"/>
  <c r="V2737" i="13"/>
  <c r="G2739" i="13"/>
  <c r="M2739" i="13" s="1"/>
  <c r="I2739" i="13"/>
  <c r="K2739" i="13"/>
  <c r="O2739" i="13"/>
  <c r="Q2739" i="13"/>
  <c r="V2739" i="13"/>
  <c r="G2742" i="13"/>
  <c r="I2742" i="13"/>
  <c r="K2742" i="13"/>
  <c r="M2742" i="13"/>
  <c r="O2742" i="13"/>
  <c r="Q2742" i="13"/>
  <c r="V2742" i="13"/>
  <c r="G2743" i="13"/>
  <c r="I2743" i="13"/>
  <c r="K2743" i="13"/>
  <c r="M2743" i="13"/>
  <c r="O2743" i="13"/>
  <c r="Q2743" i="13"/>
  <c r="V2743" i="13"/>
  <c r="G2747" i="13"/>
  <c r="M2747" i="13" s="1"/>
  <c r="I2747" i="13"/>
  <c r="K2747" i="13"/>
  <c r="O2747" i="13"/>
  <c r="Q2747" i="13"/>
  <c r="V2747" i="13"/>
  <c r="G2749" i="13"/>
  <c r="M2749" i="13" s="1"/>
  <c r="I2749" i="13"/>
  <c r="K2749" i="13"/>
  <c r="O2749" i="13"/>
  <c r="Q2749" i="13"/>
  <c r="V2749" i="13"/>
  <c r="G2750" i="13"/>
  <c r="I2750" i="13"/>
  <c r="K2750" i="13"/>
  <c r="M2750" i="13"/>
  <c r="O2750" i="13"/>
  <c r="Q2750" i="13"/>
  <c r="V2750" i="13"/>
  <c r="G2753" i="13"/>
  <c r="I2753" i="13"/>
  <c r="K2753" i="13"/>
  <c r="M2753" i="13"/>
  <c r="O2753" i="13"/>
  <c r="Q2753" i="13"/>
  <c r="V2753" i="13"/>
  <c r="G2754" i="13"/>
  <c r="M2754" i="13" s="1"/>
  <c r="I2754" i="13"/>
  <c r="K2754" i="13"/>
  <c r="O2754" i="13"/>
  <c r="Q2754" i="13"/>
  <c r="V2754" i="13"/>
  <c r="G2755" i="13"/>
  <c r="M2755" i="13" s="1"/>
  <c r="I2755" i="13"/>
  <c r="K2755" i="13"/>
  <c r="O2755" i="13"/>
  <c r="Q2755" i="13"/>
  <c r="V2755" i="13"/>
  <c r="G2756" i="13"/>
  <c r="I2756" i="13"/>
  <c r="K2756" i="13"/>
  <c r="M2756" i="13"/>
  <c r="O2756" i="13"/>
  <c r="Q2756" i="13"/>
  <c r="V2756" i="13"/>
  <c r="G2758" i="13"/>
  <c r="I2758" i="13"/>
  <c r="K2758" i="13"/>
  <c r="M2758" i="13"/>
  <c r="O2758" i="13"/>
  <c r="Q2758" i="13"/>
  <c r="V2758" i="13"/>
  <c r="G2760" i="13"/>
  <c r="M2760" i="13" s="1"/>
  <c r="I2760" i="13"/>
  <c r="K2760" i="13"/>
  <c r="O2760" i="13"/>
  <c r="Q2760" i="13"/>
  <c r="V2760" i="13"/>
  <c r="G2762" i="13"/>
  <c r="M2762" i="13" s="1"/>
  <c r="I2762" i="13"/>
  <c r="K2762" i="13"/>
  <c r="O2762" i="13"/>
  <c r="Q2762" i="13"/>
  <c r="V2762" i="13"/>
  <c r="G2764" i="13"/>
  <c r="I2764" i="13"/>
  <c r="K2764" i="13"/>
  <c r="M2764" i="13"/>
  <c r="O2764" i="13"/>
  <c r="Q2764" i="13"/>
  <c r="V2764" i="13"/>
  <c r="G2766" i="13"/>
  <c r="I2766" i="13"/>
  <c r="K2766" i="13"/>
  <c r="M2766" i="13"/>
  <c r="O2766" i="13"/>
  <c r="Q2766" i="13"/>
  <c r="V2766" i="13"/>
  <c r="G2768" i="13"/>
  <c r="M2768" i="13" s="1"/>
  <c r="I2768" i="13"/>
  <c r="K2768" i="13"/>
  <c r="O2768" i="13"/>
  <c r="Q2768" i="13"/>
  <c r="V2768" i="13"/>
  <c r="G2771" i="13"/>
  <c r="M2771" i="13" s="1"/>
  <c r="I2771" i="13"/>
  <c r="K2771" i="13"/>
  <c r="O2771" i="13"/>
  <c r="Q2771" i="13"/>
  <c r="V2771" i="13"/>
  <c r="G2773" i="13"/>
  <c r="I2773" i="13"/>
  <c r="K2773" i="13"/>
  <c r="M2773" i="13"/>
  <c r="O2773" i="13"/>
  <c r="Q2773" i="13"/>
  <c r="V2773" i="13"/>
  <c r="G2775" i="13"/>
  <c r="I2775" i="13"/>
  <c r="K2775" i="13"/>
  <c r="M2775" i="13"/>
  <c r="O2775" i="13"/>
  <c r="Q2775" i="13"/>
  <c r="V2775" i="13"/>
  <c r="G2776" i="13"/>
  <c r="M2776" i="13" s="1"/>
  <c r="I2776" i="13"/>
  <c r="K2776" i="13"/>
  <c r="O2776" i="13"/>
  <c r="Q2776" i="13"/>
  <c r="V2776" i="13"/>
  <c r="G2777" i="13"/>
  <c r="M2777" i="13" s="1"/>
  <c r="I2777" i="13"/>
  <c r="K2777" i="13"/>
  <c r="O2777" i="13"/>
  <c r="Q2777" i="13"/>
  <c r="V2777" i="13"/>
  <c r="G2778" i="13"/>
  <c r="I2778" i="13"/>
  <c r="K2778" i="13"/>
  <c r="M2778" i="13"/>
  <c r="O2778" i="13"/>
  <c r="Q2778" i="13"/>
  <c r="V2778" i="13"/>
  <c r="G2779" i="13"/>
  <c r="I2779" i="13"/>
  <c r="K2779" i="13"/>
  <c r="M2779" i="13"/>
  <c r="O2779" i="13"/>
  <c r="Q2779" i="13"/>
  <c r="V2779" i="13"/>
  <c r="G2780" i="13"/>
  <c r="M2780" i="13" s="1"/>
  <c r="I2780" i="13"/>
  <c r="K2780" i="13"/>
  <c r="O2780" i="13"/>
  <c r="Q2780" i="13"/>
  <c r="V2780" i="13"/>
  <c r="G2781" i="13"/>
  <c r="M2781" i="13" s="1"/>
  <c r="I2781" i="13"/>
  <c r="K2781" i="13"/>
  <c r="O2781" i="13"/>
  <c r="Q2781" i="13"/>
  <c r="V2781" i="13"/>
  <c r="G2783" i="13"/>
  <c r="I2783" i="13"/>
  <c r="K2783" i="13"/>
  <c r="M2783" i="13"/>
  <c r="O2783" i="13"/>
  <c r="Q2783" i="13"/>
  <c r="V2783" i="13"/>
  <c r="G2785" i="13"/>
  <c r="I2785" i="13"/>
  <c r="K2785" i="13"/>
  <c r="M2785" i="13"/>
  <c r="O2785" i="13"/>
  <c r="Q2785" i="13"/>
  <c r="V2785" i="13"/>
  <c r="G2787" i="13"/>
  <c r="M2787" i="13" s="1"/>
  <c r="I2787" i="13"/>
  <c r="K2787" i="13"/>
  <c r="O2787" i="13"/>
  <c r="Q2787" i="13"/>
  <c r="V2787" i="13"/>
  <c r="G2788" i="13"/>
  <c r="M2788" i="13" s="1"/>
  <c r="I2788" i="13"/>
  <c r="K2788" i="13"/>
  <c r="O2788" i="13"/>
  <c r="Q2788" i="13"/>
  <c r="V2788" i="13"/>
  <c r="G2789" i="13"/>
  <c r="I2789" i="13"/>
  <c r="K2789" i="13"/>
  <c r="M2789" i="13"/>
  <c r="O2789" i="13"/>
  <c r="Q2789" i="13"/>
  <c r="V2789" i="13"/>
  <c r="G2792" i="13"/>
  <c r="I2792" i="13"/>
  <c r="K2792" i="13"/>
  <c r="M2792" i="13"/>
  <c r="O2792" i="13"/>
  <c r="Q2792" i="13"/>
  <c r="V2792" i="13"/>
  <c r="G2793" i="13"/>
  <c r="M2793" i="13" s="1"/>
  <c r="I2793" i="13"/>
  <c r="K2793" i="13"/>
  <c r="O2793" i="13"/>
  <c r="Q2793" i="13"/>
  <c r="V2793" i="13"/>
  <c r="G2794" i="13"/>
  <c r="M2794" i="13" s="1"/>
  <c r="I2794" i="13"/>
  <c r="K2794" i="13"/>
  <c r="O2794" i="13"/>
  <c r="Q2794" i="13"/>
  <c r="V2794" i="13"/>
  <c r="G2796" i="13"/>
  <c r="I2796" i="13"/>
  <c r="K2796" i="13"/>
  <c r="M2796" i="13"/>
  <c r="O2796" i="13"/>
  <c r="Q2796" i="13"/>
  <c r="V2796" i="13"/>
  <c r="G2797" i="13"/>
  <c r="I2797" i="13"/>
  <c r="K2797" i="13"/>
  <c r="M2797" i="13"/>
  <c r="O2797" i="13"/>
  <c r="Q2797" i="13"/>
  <c r="V2797" i="13"/>
  <c r="G2798" i="13"/>
  <c r="M2798" i="13" s="1"/>
  <c r="I2798" i="13"/>
  <c r="K2798" i="13"/>
  <c r="O2798" i="13"/>
  <c r="Q2798" i="13"/>
  <c r="V2798" i="13"/>
  <c r="G2799" i="13"/>
  <c r="M2799" i="13" s="1"/>
  <c r="I2799" i="13"/>
  <c r="K2799" i="13"/>
  <c r="O2799" i="13"/>
  <c r="Q2799" i="13"/>
  <c r="V2799" i="13"/>
  <c r="G2801" i="13"/>
  <c r="I2801" i="13"/>
  <c r="K2801" i="13"/>
  <c r="M2801" i="13"/>
  <c r="O2801" i="13"/>
  <c r="Q2801" i="13"/>
  <c r="V2801" i="13"/>
  <c r="G2803" i="13"/>
  <c r="I2803" i="13"/>
  <c r="K2803" i="13"/>
  <c r="M2803" i="13"/>
  <c r="O2803" i="13"/>
  <c r="Q2803" i="13"/>
  <c r="V2803" i="13"/>
  <c r="G2805" i="13"/>
  <c r="M2805" i="13" s="1"/>
  <c r="I2805" i="13"/>
  <c r="K2805" i="13"/>
  <c r="O2805" i="13"/>
  <c r="Q2805" i="13"/>
  <c r="V2805" i="13"/>
  <c r="G2806" i="13"/>
  <c r="M2806" i="13" s="1"/>
  <c r="I2806" i="13"/>
  <c r="K2806" i="13"/>
  <c r="O2806" i="13"/>
  <c r="Q2806" i="13"/>
  <c r="V2806" i="13"/>
  <c r="G2808" i="13"/>
  <c r="I2808" i="13"/>
  <c r="K2808" i="13"/>
  <c r="M2808" i="13"/>
  <c r="O2808" i="13"/>
  <c r="Q2808" i="13"/>
  <c r="V2808" i="13"/>
  <c r="G2809" i="13"/>
  <c r="G2810" i="13"/>
  <c r="I2810" i="13"/>
  <c r="I2809" i="13" s="1"/>
  <c r="K2810" i="13"/>
  <c r="M2810" i="13"/>
  <c r="O2810" i="13"/>
  <c r="Q2810" i="13"/>
  <c r="Q2809" i="13" s="1"/>
  <c r="V2810" i="13"/>
  <c r="G2814" i="13"/>
  <c r="M2814" i="13" s="1"/>
  <c r="I2814" i="13"/>
  <c r="K2814" i="13"/>
  <c r="K2809" i="13" s="1"/>
  <c r="O2814" i="13"/>
  <c r="O2809" i="13" s="1"/>
  <c r="Q2814" i="13"/>
  <c r="V2814" i="13"/>
  <c r="G2823" i="13"/>
  <c r="I2823" i="13"/>
  <c r="K2823" i="13"/>
  <c r="M2823" i="13"/>
  <c r="O2823" i="13"/>
  <c r="Q2823" i="13"/>
  <c r="V2823" i="13"/>
  <c r="V2809" i="13" s="1"/>
  <c r="G2830" i="13"/>
  <c r="I2830" i="13"/>
  <c r="K2830" i="13"/>
  <c r="M2830" i="13"/>
  <c r="O2830" i="13"/>
  <c r="Q2830" i="13"/>
  <c r="V2830" i="13"/>
  <c r="G2838" i="13"/>
  <c r="M2838" i="13" s="1"/>
  <c r="M2809" i="13" s="1"/>
  <c r="I2838" i="13"/>
  <c r="K2838" i="13"/>
  <c r="O2838" i="13"/>
  <c r="Q2838" i="13"/>
  <c r="V2838" i="13"/>
  <c r="G2841" i="13"/>
  <c r="O2841" i="13"/>
  <c r="V2841" i="13"/>
  <c r="G2842" i="13"/>
  <c r="I2842" i="13"/>
  <c r="I2841" i="13" s="1"/>
  <c r="K2842" i="13"/>
  <c r="K2841" i="13" s="1"/>
  <c r="M2842" i="13"/>
  <c r="M2841" i="13" s="1"/>
  <c r="O2842" i="13"/>
  <c r="Q2842" i="13"/>
  <c r="Q2841" i="13" s="1"/>
  <c r="V2842" i="13"/>
  <c r="G2843" i="13"/>
  <c r="K2843" i="13"/>
  <c r="M2843" i="13"/>
  <c r="O2843" i="13"/>
  <c r="V2843" i="13"/>
  <c r="G2844" i="13"/>
  <c r="I2844" i="13"/>
  <c r="I2843" i="13" s="1"/>
  <c r="K2844" i="13"/>
  <c r="M2844" i="13"/>
  <c r="O2844" i="13"/>
  <c r="Q2844" i="13"/>
  <c r="Q2843" i="13" s="1"/>
  <c r="V2844" i="13"/>
  <c r="G2846" i="13"/>
  <c r="I2846" i="13"/>
  <c r="I2845" i="13" s="1"/>
  <c r="K2846" i="13"/>
  <c r="M2846" i="13"/>
  <c r="O2846" i="13"/>
  <c r="Q2846" i="13"/>
  <c r="V2846" i="13"/>
  <c r="V2845" i="13" s="1"/>
  <c r="G2855" i="13"/>
  <c r="I2855" i="13"/>
  <c r="K2855" i="13"/>
  <c r="M2855" i="13"/>
  <c r="O2855" i="13"/>
  <c r="Q2855" i="13"/>
  <c r="V2855" i="13"/>
  <c r="G2874" i="13"/>
  <c r="M2874" i="13" s="1"/>
  <c r="I2874" i="13"/>
  <c r="K2874" i="13"/>
  <c r="O2874" i="13"/>
  <c r="O2845" i="13" s="1"/>
  <c r="Q2874" i="13"/>
  <c r="V2874" i="13"/>
  <c r="G2876" i="13"/>
  <c r="M2876" i="13" s="1"/>
  <c r="I2876" i="13"/>
  <c r="K2876" i="13"/>
  <c r="O2876" i="13"/>
  <c r="Q2876" i="13"/>
  <c r="V2876" i="13"/>
  <c r="G2879" i="13"/>
  <c r="I2879" i="13"/>
  <c r="K2879" i="13"/>
  <c r="M2879" i="13"/>
  <c r="O2879" i="13"/>
  <c r="Q2879" i="13"/>
  <c r="Q2845" i="13" s="1"/>
  <c r="V2879" i="13"/>
  <c r="G2881" i="13"/>
  <c r="M2881" i="13" s="1"/>
  <c r="I2881" i="13"/>
  <c r="K2881" i="13"/>
  <c r="K2845" i="13" s="1"/>
  <c r="O2881" i="13"/>
  <c r="Q2881" i="13"/>
  <c r="V2881" i="13"/>
  <c r="G2884" i="13"/>
  <c r="I2884" i="13"/>
  <c r="K2884" i="13"/>
  <c r="M2884" i="13"/>
  <c r="O2884" i="13"/>
  <c r="Q2884" i="13"/>
  <c r="V2884" i="13"/>
  <c r="G2893" i="13"/>
  <c r="M2893" i="13" s="1"/>
  <c r="I2893" i="13"/>
  <c r="K2893" i="13"/>
  <c r="O2893" i="13"/>
  <c r="Q2893" i="13"/>
  <c r="V2893" i="13"/>
  <c r="G2896" i="13"/>
  <c r="I2896" i="13"/>
  <c r="K2896" i="13"/>
  <c r="M2896" i="13"/>
  <c r="O2896" i="13"/>
  <c r="Q2896" i="13"/>
  <c r="V2896" i="13"/>
  <c r="G2898" i="13"/>
  <c r="I2898" i="13"/>
  <c r="K2898" i="13"/>
  <c r="M2898" i="13"/>
  <c r="O2898" i="13"/>
  <c r="Q2898" i="13"/>
  <c r="V2898" i="13"/>
  <c r="G2906" i="13"/>
  <c r="M2906" i="13" s="1"/>
  <c r="I2906" i="13"/>
  <c r="K2906" i="13"/>
  <c r="O2906" i="13"/>
  <c r="Q2906" i="13"/>
  <c r="V2906" i="13"/>
  <c r="G2912" i="13"/>
  <c r="M2912" i="13" s="1"/>
  <c r="I2912" i="13"/>
  <c r="K2912" i="13"/>
  <c r="O2912" i="13"/>
  <c r="Q2912" i="13"/>
  <c r="V2912" i="13"/>
  <c r="G2917" i="13"/>
  <c r="I2917" i="13"/>
  <c r="K2917" i="13"/>
  <c r="M2917" i="13"/>
  <c r="O2917" i="13"/>
  <c r="Q2917" i="13"/>
  <c r="V2917" i="13"/>
  <c r="AE2923" i="13"/>
  <c r="G30" i="12"/>
  <c r="BA27" i="12"/>
  <c r="BA25" i="12"/>
  <c r="BA16" i="12"/>
  <c r="BA14" i="12"/>
  <c r="BA12" i="12"/>
  <c r="BA10" i="12"/>
  <c r="G9" i="12"/>
  <c r="M9" i="12" s="1"/>
  <c r="I9" i="12"/>
  <c r="K9" i="12"/>
  <c r="K8" i="12" s="1"/>
  <c r="O9" i="12"/>
  <c r="Q9" i="12"/>
  <c r="V9" i="12"/>
  <c r="V8" i="12" s="1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O8" i="12" s="1"/>
  <c r="Q13" i="12"/>
  <c r="V13" i="12"/>
  <c r="G15" i="12"/>
  <c r="M15" i="12" s="1"/>
  <c r="I15" i="12"/>
  <c r="I8" i="12" s="1"/>
  <c r="K15" i="12"/>
  <c r="O15" i="12"/>
  <c r="Q15" i="12"/>
  <c r="Q8" i="12" s="1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K21" i="12" s="1"/>
  <c r="O22" i="12"/>
  <c r="Q22" i="12"/>
  <c r="V22" i="12"/>
  <c r="V21" i="12" s="1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O21" i="12" s="1"/>
  <c r="Q26" i="12"/>
  <c r="V26" i="12"/>
  <c r="G28" i="12"/>
  <c r="M28" i="12" s="1"/>
  <c r="I28" i="12"/>
  <c r="I21" i="12" s="1"/>
  <c r="K28" i="12"/>
  <c r="O28" i="12"/>
  <c r="Q28" i="12"/>
  <c r="Q21" i="12" s="1"/>
  <c r="V28" i="12"/>
  <c r="AE30" i="12"/>
  <c r="I20" i="1"/>
  <c r="I19" i="1"/>
  <c r="I18" i="1"/>
  <c r="I17" i="1"/>
  <c r="I16" i="1"/>
  <c r="I134" i="1"/>
  <c r="J133" i="1" s="1"/>
  <c r="AZ84" i="1"/>
  <c r="AZ83" i="1"/>
  <c r="AZ82" i="1"/>
  <c r="AZ81" i="1"/>
  <c r="AZ80" i="1"/>
  <c r="AZ79" i="1"/>
  <c r="AZ78" i="1"/>
  <c r="AZ77" i="1"/>
  <c r="AZ76" i="1"/>
  <c r="AZ74" i="1"/>
  <c r="AZ73" i="1"/>
  <c r="AZ72" i="1"/>
  <c r="AZ71" i="1"/>
  <c r="AZ70" i="1"/>
  <c r="AZ69" i="1"/>
  <c r="AZ68" i="1"/>
  <c r="AZ67" i="1"/>
  <c r="AZ66" i="1"/>
  <c r="AZ64" i="1"/>
  <c r="AZ63" i="1"/>
  <c r="AZ62" i="1"/>
  <c r="AZ61" i="1"/>
  <c r="AZ60" i="1"/>
  <c r="AZ59" i="1"/>
  <c r="AZ58" i="1"/>
  <c r="AZ57" i="1"/>
  <c r="AZ56" i="1"/>
  <c r="F53" i="1"/>
  <c r="G23" i="1" s="1"/>
  <c r="G53" i="1"/>
  <c r="G25" i="1" s="1"/>
  <c r="A25" i="1" s="1"/>
  <c r="A26" i="1" s="1"/>
  <c r="G26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3" i="1" s="1"/>
  <c r="J28" i="1"/>
  <c r="J26" i="1"/>
  <c r="G38" i="1"/>
  <c r="F38" i="1"/>
  <c r="J23" i="1"/>
  <c r="J24" i="1"/>
  <c r="J25" i="1"/>
  <c r="J27" i="1"/>
  <c r="E24" i="1"/>
  <c r="E26" i="1"/>
  <c r="J94" i="1" l="1"/>
  <c r="J106" i="1"/>
  <c r="J110" i="1"/>
  <c r="J90" i="1"/>
  <c r="J122" i="1"/>
  <c r="J98" i="1"/>
  <c r="J114" i="1"/>
  <c r="J102" i="1"/>
  <c r="J118" i="1"/>
  <c r="J126" i="1"/>
  <c r="J130" i="1"/>
  <c r="J92" i="1"/>
  <c r="J96" i="1"/>
  <c r="J100" i="1"/>
  <c r="J104" i="1"/>
  <c r="J108" i="1"/>
  <c r="J112" i="1"/>
  <c r="J116" i="1"/>
  <c r="J120" i="1"/>
  <c r="J124" i="1"/>
  <c r="J128" i="1"/>
  <c r="J132" i="1"/>
  <c r="J91" i="1"/>
  <c r="J95" i="1"/>
  <c r="J99" i="1"/>
  <c r="J103" i="1"/>
  <c r="J107" i="1"/>
  <c r="J111" i="1"/>
  <c r="J115" i="1"/>
  <c r="J119" i="1"/>
  <c r="J123" i="1"/>
  <c r="J127" i="1"/>
  <c r="J131" i="1"/>
  <c r="J93" i="1"/>
  <c r="J97" i="1"/>
  <c r="J101" i="1"/>
  <c r="J105" i="1"/>
  <c r="J109" i="1"/>
  <c r="J113" i="1"/>
  <c r="J117" i="1"/>
  <c r="J121" i="1"/>
  <c r="J125" i="1"/>
  <c r="J129" i="1"/>
  <c r="G28" i="1"/>
  <c r="A23" i="1"/>
  <c r="A24" i="1" s="1"/>
  <c r="G24" i="1" s="1"/>
  <c r="A27" i="1" s="1"/>
  <c r="A29" i="1" s="1"/>
  <c r="G29" i="1" s="1"/>
  <c r="G27" i="1" s="1"/>
  <c r="M9" i="17"/>
  <c r="M8" i="17" s="1"/>
  <c r="M9" i="16"/>
  <c r="M8" i="16" s="1"/>
  <c r="M9" i="15"/>
  <c r="M8" i="15" s="1"/>
  <c r="M207" i="14"/>
  <c r="M195" i="14"/>
  <c r="M140" i="14"/>
  <c r="M240" i="14"/>
  <c r="M75" i="14"/>
  <c r="M221" i="14"/>
  <c r="M220" i="14" s="1"/>
  <c r="M110" i="14"/>
  <c r="M109" i="14" s="1"/>
  <c r="M9" i="14"/>
  <c r="M8" i="14" s="1"/>
  <c r="AF261" i="14"/>
  <c r="M2570" i="13"/>
  <c r="M2845" i="13"/>
  <c r="O2718" i="13"/>
  <c r="G2718" i="13"/>
  <c r="M2718" i="13"/>
  <c r="K2605" i="13"/>
  <c r="M1461" i="13"/>
  <c r="G2845" i="13"/>
  <c r="K2718" i="13"/>
  <c r="I2605" i="13"/>
  <c r="M2060" i="13"/>
  <c r="G2665" i="13"/>
  <c r="M2666" i="13"/>
  <c r="M2665" i="13" s="1"/>
  <c r="AF2923" i="13"/>
  <c r="M2635" i="13"/>
  <c r="M2605" i="13" s="1"/>
  <c r="Q2605" i="13"/>
  <c r="M2438" i="13"/>
  <c r="M1983" i="13"/>
  <c r="M1758" i="13"/>
  <c r="G2570" i="13"/>
  <c r="G1983" i="13"/>
  <c r="V1461" i="13"/>
  <c r="G1360" i="13"/>
  <c r="M1037" i="13"/>
  <c r="G922" i="13"/>
  <c r="G784" i="13"/>
  <c r="V704" i="13"/>
  <c r="G600" i="13"/>
  <c r="M601" i="13"/>
  <c r="M600" i="13" s="1"/>
  <c r="G448" i="13"/>
  <c r="M458" i="13"/>
  <c r="M448" i="13"/>
  <c r="V203" i="13"/>
  <c r="M103" i="13"/>
  <c r="M8" i="13"/>
  <c r="M2414" i="13"/>
  <c r="M2403" i="13" s="1"/>
  <c r="M2323" i="13"/>
  <c r="M2319" i="13" s="1"/>
  <c r="M2109" i="13"/>
  <c r="M2108" i="13" s="1"/>
  <c r="M1749" i="13"/>
  <c r="M1748" i="13" s="1"/>
  <c r="M1745" i="13"/>
  <c r="M1744" i="13" s="1"/>
  <c r="M1532" i="13"/>
  <c r="M1531" i="13" s="1"/>
  <c r="M1360" i="13"/>
  <c r="G1037" i="13"/>
  <c r="G982" i="13"/>
  <c r="M990" i="13"/>
  <c r="M982" i="13" s="1"/>
  <c r="O961" i="13"/>
  <c r="K784" i="13"/>
  <c r="Q784" i="13"/>
  <c r="I784" i="13"/>
  <c r="M704" i="13"/>
  <c r="Q600" i="13"/>
  <c r="I600" i="13"/>
  <c r="O600" i="13"/>
  <c r="O448" i="13"/>
  <c r="O203" i="13"/>
  <c r="M203" i="13"/>
  <c r="G2438" i="13"/>
  <c r="G1461" i="13"/>
  <c r="K1037" i="13"/>
  <c r="Q1037" i="13"/>
  <c r="I1037" i="13"/>
  <c r="M1019" i="13"/>
  <c r="K961" i="13"/>
  <c r="V922" i="13"/>
  <c r="V784" i="13"/>
  <c r="G704" i="13"/>
  <c r="K600" i="13"/>
  <c r="G571" i="13"/>
  <c r="M579" i="13"/>
  <c r="M571" i="13"/>
  <c r="Q448" i="13"/>
  <c r="I448" i="13"/>
  <c r="K1461" i="13"/>
  <c r="Q1360" i="13"/>
  <c r="I1360" i="13"/>
  <c r="V1037" i="13"/>
  <c r="Q982" i="13"/>
  <c r="I982" i="13"/>
  <c r="G974" i="13"/>
  <c r="M975" i="13"/>
  <c r="M974" i="13" s="1"/>
  <c r="V961" i="13"/>
  <c r="M922" i="13"/>
  <c r="M784" i="13"/>
  <c r="K704" i="13"/>
  <c r="Q704" i="13"/>
  <c r="I704" i="13"/>
  <c r="V600" i="13"/>
  <c r="M592" i="13"/>
  <c r="K203" i="13"/>
  <c r="Q203" i="13"/>
  <c r="I203" i="13"/>
  <c r="G203" i="13"/>
  <c r="G8" i="13"/>
  <c r="G961" i="13"/>
  <c r="M108" i="13"/>
  <c r="M21" i="12"/>
  <c r="M8" i="12"/>
  <c r="AF30" i="12"/>
  <c r="G8" i="12"/>
  <c r="G21" i="12"/>
  <c r="I21" i="1"/>
  <c r="I39" i="1"/>
  <c r="I53" i="1" s="1"/>
  <c r="J134" i="1" l="1"/>
  <c r="J52" i="1"/>
  <c r="J48" i="1"/>
  <c r="J44" i="1"/>
  <c r="J49" i="1"/>
  <c r="J45" i="1"/>
  <c r="J39" i="1"/>
  <c r="J53" i="1" s="1"/>
  <c r="J50" i="1"/>
  <c r="J46" i="1"/>
  <c r="J40" i="1"/>
  <c r="J51" i="1"/>
  <c r="J47" i="1"/>
  <c r="J43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<sst xmlns="http://schemas.openxmlformats.org/spreadsheetml/2006/main" count="10146" uniqueCount="2704">
  <si>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</si>
  <si>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</si>
  <si>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</si>
  <si>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</si>
  <si>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</si>
  <si>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</si>
  <si>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</si>
  <si>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</si>
  <si>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</si>
  <si>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</si>
  <si>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</si>
  <si>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</si>
  <si>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</si>
  <si>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</si>
  <si>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</si>
  <si>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</si>
  <si>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</si>
  <si>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</si>
  <si>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</si>
  <si>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</si>
  <si>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</si>
  <si>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</si>
  <si>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</si>
  <si>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</si>
  <si>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</si>
  <si>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</si>
  <si>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</si>
  <si>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</si>
  <si>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</si>
  <si>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</si>
  <si>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</si>
  <si>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</si>
  <si>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</si>
  <si>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</si>
  <si>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</si>
  <si>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</si>
  <si>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</si>
  <si>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</si>
  <si>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</si>
  <si>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</si>
  <si>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</si>
  <si>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</si>
  <si>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</si>
  <si>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2021_0320</t>
  </si>
  <si>
    <t>Stavební úpravy školy v Sazovicích</t>
  </si>
  <si>
    <t>Obec Sazovice</t>
  </si>
  <si>
    <t>180</t>
  </si>
  <si>
    <t>Sazovice</t>
  </si>
  <si>
    <t>76301</t>
  </si>
  <si>
    <t>00568716</t>
  </si>
  <si>
    <t>Stavba</t>
  </si>
  <si>
    <t>Ostatní a vedlejší náklady</t>
  </si>
  <si>
    <t>1</t>
  </si>
  <si>
    <t>Stavební objekt</t>
  </si>
  <si>
    <t>SO 101</t>
  </si>
  <si>
    <t>Objekt školy</t>
  </si>
  <si>
    <t>Stavební úpravy</t>
  </si>
  <si>
    <t>SO 201</t>
  </si>
  <si>
    <t>Zpevněné plochy</t>
  </si>
  <si>
    <t>SO 301</t>
  </si>
  <si>
    <t>Kanalizace</t>
  </si>
  <si>
    <t>SO 401</t>
  </si>
  <si>
    <t>Přeložka VN</t>
  </si>
  <si>
    <t>SO 402</t>
  </si>
  <si>
    <t>Přeložka elektronické komunikace</t>
  </si>
  <si>
    <t>Celkem za stavbu</t>
  </si>
  <si>
    <t>CZK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</si>
  <si>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</si>
  <si>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</si>
  <si>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</si>
  <si>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</si>
  <si>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</si>
  <si>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</si>
  <si>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</si>
  <si>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</si>
  <si>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</si>
  <si>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</si>
  <si>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</si>
  <si>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1 - Stavební úpravy</t>
  </si>
  <si>
    <t>Popis rozpočtu: 1 - Zpevněné plochy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</si>
  <si>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</si>
  <si>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</si>
  <si>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</si>
  <si>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</si>
  <si>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</si>
  <si>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</si>
  <si>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</si>
  <si>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</si>
  <si>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</si>
  <si>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</si>
  <si>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</si>
  <si>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</si>
  <si>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</si>
  <si>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</si>
  <si>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</si>
  <si>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</si>
  <si>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</si>
  <si>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</si>
  <si>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</si>
  <si>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</si>
  <si>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</si>
  <si>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</si>
  <si>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</si>
  <si>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</si>
  <si>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</si>
  <si>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</si>
  <si>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</si>
  <si>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</si>
  <si>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</si>
  <si>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</si>
  <si>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</si>
  <si>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</si>
  <si>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</si>
  <si>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</si>
  <si>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</si>
  <si>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</si>
  <si>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</si>
  <si>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</si>
  <si>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</si>
  <si>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</si>
  <si>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</si>
  <si>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</si>
  <si>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</si>
  <si>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721A</t>
  </si>
  <si>
    <t>Přípojka kanalizace</t>
  </si>
  <si>
    <t>723</t>
  </si>
  <si>
    <t>Vnitřní plynovod</t>
  </si>
  <si>
    <t>730</t>
  </si>
  <si>
    <t>Ústřední vytápění</t>
  </si>
  <si>
    <t>761</t>
  </si>
  <si>
    <t>Konstrukce sklobetonové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</si>
  <si>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</si>
  <si>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</si>
  <si>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</si>
  <si>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</si>
  <si>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</si>
  <si>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</si>
  <si>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</si>
  <si>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</si>
  <si>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</si>
  <si>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</si>
  <si>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</si>
  <si>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</si>
  <si>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</si>
  <si>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</si>
  <si>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</si>
  <si>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</si>
  <si>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</si>
  <si>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</si>
  <si>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</si>
  <si>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</si>
  <si>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</si>
  <si>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</si>
  <si>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</si>
  <si>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kuchyní</t>
  </si>
  <si>
    <t>798</t>
  </si>
  <si>
    <t>Sanace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</si>
  <si>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</si>
  <si>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</si>
  <si>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</si>
  <si>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</si>
  <si>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</si>
  <si>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</si>
  <si>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</si>
  <si>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</si>
  <si>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</si>
  <si>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</si>
  <si>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</si>
  <si>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</si>
  <si>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</si>
  <si>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</si>
  <si>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</si>
  <si>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</si>
  <si>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</si>
  <si>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</si>
  <si>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</si>
  <si>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</si>
  <si>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</si>
  <si>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</si>
  <si>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</si>
  <si>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</si>
  <si>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</si>
  <si>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</si>
  <si>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</si>
  <si>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</si>
  <si>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</si>
  <si>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</si>
  <si>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</si>
  <si>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</si>
  <si>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</si>
  <si>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</si>
  <si>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</si>
  <si>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</si>
  <si>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</si>
  <si>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</si>
  <si>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</si>
  <si>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</si>
  <si>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</si>
  <si>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</si>
  <si>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</si>
  <si>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</si>
  <si>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</si>
  <si>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</si>
  <si>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</si>
  <si>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</si>
  <si>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</si>
  <si>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</si>
  <si>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</si>
  <si>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</si>
  <si>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</si>
  <si>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</si>
  <si>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</si>
  <si>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</si>
  <si>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</si>
  <si>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</si>
  <si>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</si>
  <si>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</si>
  <si>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</si>
  <si>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POL99_2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</si>
  <si>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</si>
  <si>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</si>
  <si>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</si>
  <si>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</si>
  <si>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</si>
  <si>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</si>
  <si>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</si>
  <si>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</si>
  <si>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</si>
  <si>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</si>
  <si>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</si>
  <si>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</si>
  <si>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</si>
  <si>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</si>
  <si>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005211080R</t>
  </si>
  <si>
    <t xml:space="preserve">Bezpečnostní a hygienická opatření na staveništi </t>
  </si>
  <si>
    <t>SUM</t>
  </si>
  <si>
    <t>END</t>
  </si>
  <si>
    <t>Položkový soupis prací a dodávek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</si>
  <si>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</si>
  <si>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</si>
  <si>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</si>
  <si>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</si>
  <si>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</si>
  <si>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</si>
  <si>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</si>
  <si>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</si>
  <si>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 xml:space="preserve">viz. výkres půdorys 1NP : </t>
  </si>
  <si>
    <t>VV</t>
  </si>
  <si>
    <t>pod pravou přístavbou : 8,180*8,750</t>
  </si>
  <si>
    <t>pro sanace : 9,900*1,000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</si>
  <si>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</si>
  <si>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</si>
  <si>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</si>
  <si>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</si>
  <si>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</si>
  <si>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 xml:space="preserve">viz. technická zpráva : </t>
  </si>
  <si>
    <t xml:space="preserve">viz. výkres základy : </t>
  </si>
  <si>
    <t>okolo objektu - sanace : 55,000*1,000*0,200</t>
  </si>
  <si>
    <t>levá přístavba : 96,000*0,200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</si>
  <si>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</si>
  <si>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</si>
  <si>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</si>
  <si>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levá přístavba : 96,025*0,750</t>
  </si>
  <si>
    <t>pravá přístavba : 7,185*5,760*0,250</t>
  </si>
  <si>
    <t>131201119R00</t>
  </si>
  <si>
    <t xml:space="preserve">Hloubení nezapažených jam a zářezů příplatek za lepivost, v hornině 3,  </t>
  </si>
  <si>
    <t>Odkaz na mn. položky pořadí 3 : 82,36517*0,3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</si>
  <si>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</si>
  <si>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</si>
  <si>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</si>
  <si>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pro sanace : 54,570*0,600*0,600</t>
  </si>
  <si>
    <t>17,500*0,600*0,600</t>
  </si>
  <si>
    <t>levá přístavba : 5,300*0,400*0,600</t>
  </si>
  <si>
    <t>4,350*0,550*0,600</t>
  </si>
  <si>
    <t>5,210*0,550*1,500</t>
  </si>
  <si>
    <t>11,640*0,600*0,900</t>
  </si>
  <si>
    <t>pravá přístavba : 6,685*0,600*1,300</t>
  </si>
  <si>
    <t>5,760*0,500*1,300</t>
  </si>
  <si>
    <t>pro schody : 1,200*0,400*0,900</t>
  </si>
  <si>
    <t xml:space="preserve">viz. výkres základy, řez A-A : </t>
  </si>
  <si>
    <t>drenáž : 0,400*0,700*21,000</t>
  </si>
  <si>
    <t>132201119R00</t>
  </si>
  <si>
    <t xml:space="preserve">Hloubení rýh šířky do 60 cm příplatek za lepivost, v hornině 3,  </t>
  </si>
  <si>
    <t>Odkaz na mn. položky pořadí 5 : 54,50687*0,3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</si>
  <si>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</si>
  <si>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</si>
  <si>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</si>
  <si>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levá přístavba : </t>
  </si>
  <si>
    <t>4,770*0,700*1,200</t>
  </si>
  <si>
    <t>3,800*0,700*1,500</t>
  </si>
  <si>
    <t>pravá přístavba : 6,685*0,700*1,300</t>
  </si>
  <si>
    <t>132201219R00</t>
  </si>
  <si>
    <t xml:space="preserve">Hloubení rýh šířky přes 60 do 200 cm příplatek za lepivost, v hornině 3,  </t>
  </si>
  <si>
    <t>Odkaz na mn. položky pořadí 7 : 14,08017*0,3</t>
  </si>
  <si>
    <t>139601102R00</t>
  </si>
  <si>
    <t>Ruční výkop jam, rýh a šachet v hornině 3</t>
  </si>
  <si>
    <t>s přehozením na vzdálenost do 5 m nebo s naložením na ruční dopravní prostředek</t>
  </si>
  <si>
    <t>uvnitř : 3,650*0,450*0,600</t>
  </si>
  <si>
    <t>0,700*0,700*0,600*2</t>
  </si>
  <si>
    <t>0,900*0,900*0,600*2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</si>
  <si>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</si>
  <si>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</si>
  <si>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</si>
  <si>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Odkaz na mn. položky pořadí 3 : 82,36515</t>
  </si>
  <si>
    <t>Odkaz na mn. položky pořadí 5 : 54,50685</t>
  </si>
  <si>
    <t>Odkaz na mn. položky pořadí 7 : 14,08015</t>
  </si>
  <si>
    <t>Odkaz na mn. položky pořadí 9 : 2,54550</t>
  </si>
  <si>
    <t>Odkaz na mn. položky pořadí 12 : 39,69570*-1</t>
  </si>
  <si>
    <t>162701109R00</t>
  </si>
  <si>
    <t>Vodorovné přemístění výkopku příplatek k ceně za každých dalších i započatých 1 000 m přes 10 000 m_x000D_
 z horniny 1 až 4</t>
  </si>
  <si>
    <t xml:space="preserve">10 km : </t>
  </si>
  <si>
    <t>Odkaz na mn. položky pořadí 10 : 113,80195*10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</si>
  <si>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</si>
  <si>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</si>
  <si>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</si>
  <si>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okolo základů : 43,150*0,200*0,750</t>
  </si>
  <si>
    <t>(7,185+5,760)*2*0,200*1,000</t>
  </si>
  <si>
    <t>drenáž : 0,400*0,250*21,000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</si>
  <si>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</si>
  <si>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</si>
  <si>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</si>
  <si>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</si>
  <si>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15 : 84,42000</t>
  </si>
  <si>
    <t>181101111R00</t>
  </si>
  <si>
    <t>Úprava pláně v zářezech bez rozlišení horniny, se zhutněním - ručně</t>
  </si>
  <si>
    <t>vyrovnáním výškových rozdílů, ploch vodorovných a ploch do sklonu 1 : 5.</t>
  </si>
  <si>
    <t>levá přístavba : 96,025</t>
  </si>
  <si>
    <t>pravá přístavba : 8,000*8,500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</si>
  <si>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</si>
  <si>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</si>
  <si>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</si>
  <si>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okolo objektu - sanace : 55,000*1,000</t>
  </si>
  <si>
    <t>levá přístavba : 96,000-66,580</t>
  </si>
  <si>
    <t>199000002R00</t>
  </si>
  <si>
    <t>Poplatky za skládku horniny 1- 4</t>
  </si>
  <si>
    <t>Odkaz na mn. položky pořadí 10 : 113,80195</t>
  </si>
  <si>
    <t>00572440R</t>
  </si>
  <si>
    <t>směs travní hřištní, pro vysokou zátěž</t>
  </si>
  <si>
    <t>kg</t>
  </si>
  <si>
    <t>SPCM</t>
  </si>
  <si>
    <t>Specifikace</t>
  </si>
  <si>
    <t>POL3_</t>
  </si>
  <si>
    <t>Odkaz na mn. položky pořadí 13 : 84,42000*0,03</t>
  </si>
  <si>
    <t>212312111R00</t>
  </si>
  <si>
    <t>Lože pro trativody z betonu prostého</t>
  </si>
  <si>
    <t>800-2</t>
  </si>
  <si>
    <t>Včetně vyčištění dna rýh.</t>
  </si>
  <si>
    <t>0,400*0,100*21,000</t>
  </si>
  <si>
    <t>212571111R00</t>
  </si>
  <si>
    <t>Výplň odvodňov. trativodů štěrkopískem tříděným</t>
  </si>
  <si>
    <t>0,400*0,350*21,000</t>
  </si>
  <si>
    <t>212753114R00</t>
  </si>
  <si>
    <t>Plastové drenážní trubky montáž ohebné plastové drenážní trubky do rýhy, DN 100, bez lože</t>
  </si>
  <si>
    <t>m</t>
  </si>
  <si>
    <t>827-1</t>
  </si>
  <si>
    <t>21,000</t>
  </si>
  <si>
    <t>212971110R00</t>
  </si>
  <si>
    <t>Opláštění trativodů z geotext., do sklonu 1:2,5</t>
  </si>
  <si>
    <t>2,000*21,000</t>
  </si>
  <si>
    <t>271531113R00</t>
  </si>
  <si>
    <t>Polštáře zhutněné pod základy kamenivo hrubé, drcené, frakce 16 - 32 mm</t>
  </si>
  <si>
    <t xml:space="preserve">viz. výkres základy, řezy : </t>
  </si>
  <si>
    <t>(12,930+11,640)/2*3,910*0,100</t>
  </si>
  <si>
    <t>6,685*4,460*0,100</t>
  </si>
  <si>
    <t xml:space="preserve">řez C-C : </t>
  </si>
  <si>
    <t>u 1.01 : 3,770*1,920*0,200</t>
  </si>
  <si>
    <t>273361921RT5</t>
  </si>
  <si>
    <t>Výztuž základových desek ze svařovaných sítí průměr drátu 6 mm, velikost oka 150/150 mm</t>
  </si>
  <si>
    <t>t</t>
  </si>
  <si>
    <t>801-1</t>
  </si>
  <si>
    <t>včetně distančních prvků</t>
  </si>
  <si>
    <t>pro schody : 3,030/1000*(1,200+0,400)*2*0,900*1,25</t>
  </si>
  <si>
    <t>274272110RT4</t>
  </si>
  <si>
    <t>Zdivo základové z bednicích tvárnic tloušťky 150 mm, výplň betonem C 20/25</t>
  </si>
  <si>
    <t>s výplní betonem, bez výztuže,</t>
  </si>
  <si>
    <t>XC2</t>
  </si>
  <si>
    <t>9,900*1,250</t>
  </si>
  <si>
    <t>274313611R00</t>
  </si>
  <si>
    <t>Beton základových pasů prostý třídy C 16/20</t>
  </si>
  <si>
    <t>Včetně dodávky a uložení betonu a kamene.</t>
  </si>
  <si>
    <t>levá přístavba ZP5-ZP9 : 5,300*0,400*(0,600-0,450)</t>
  </si>
  <si>
    <t>4,350*0,550*(0,600-0,450)</t>
  </si>
  <si>
    <t>4,770*0,700*(1,200-0,450)</t>
  </si>
  <si>
    <t>3,800*0,700*(1,500-0,450)</t>
  </si>
  <si>
    <t>5,210*0,550*(1,500-0,450)</t>
  </si>
  <si>
    <t>11,640*0,600*(0,900-0,450)</t>
  </si>
  <si>
    <t>pravá přístavba ZP1-ZP4 : 6,685*0,600*(1,300-0,750)</t>
  </si>
  <si>
    <t>5,760*0,500*(1,300-0,750)</t>
  </si>
  <si>
    <t>6,685*0,700*(1,300-0,750)</t>
  </si>
  <si>
    <t>uvnitř : 3,650*0,450*(0,600-0,350)</t>
  </si>
  <si>
    <t>Koeficient : 0,035</t>
  </si>
  <si>
    <t>274321321R00</t>
  </si>
  <si>
    <t>Beton základových pasů železový třídy C 20/25</t>
  </si>
  <si>
    <t>bez výztuže</t>
  </si>
  <si>
    <t>levá přístavba, ZP5-ZP9 : 5,300*0,400*0,400</t>
  </si>
  <si>
    <t>4,350*0,550*0,400</t>
  </si>
  <si>
    <t>4,770*0,700*0,400</t>
  </si>
  <si>
    <t>3,800*0,700*0,400</t>
  </si>
  <si>
    <t>5,210*0,550*0,400</t>
  </si>
  <si>
    <t>11,640*0,600*0,400</t>
  </si>
  <si>
    <t>pravá přístavba ZP1-ZP4 : 6,685*0,600*(0,750-0,350)</t>
  </si>
  <si>
    <t>5,760*0,500*(0,750-0,350)</t>
  </si>
  <si>
    <t>6,685*0,700*(0,750-0,350)</t>
  </si>
  <si>
    <t>uvnitř : 3,650*0,450*0,400</t>
  </si>
  <si>
    <t>pod schodiště : 1,200*0,400*0,900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</si>
  <si>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</si>
  <si>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</si>
  <si>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</si>
  <si>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levá přístavba : (5,500+13,970+5,210)*2*0,400</t>
  </si>
  <si>
    <t>11,700*0,400</t>
  </si>
  <si>
    <t>pravá přístavba : (7,185*2+5,760)*2*0,400</t>
  </si>
  <si>
    <t>uvnitř : 3,650*0,400*2</t>
  </si>
  <si>
    <t>(0,700+0,700)*2*0,400*2</t>
  </si>
  <si>
    <t>(0,900+0,900)*2*0,400*2</t>
  </si>
  <si>
    <t>274351216R00</t>
  </si>
  <si>
    <t>Bednění stěn základových pasů odstranění</t>
  </si>
  <si>
    <t>Včetně očištění, vytřídění a uložení bednicího materiálu.</t>
  </si>
  <si>
    <t>Odkaz na mn. položky pořadí 27 : 48,56800</t>
  </si>
  <si>
    <t>274353111R00</t>
  </si>
  <si>
    <t>Bednění kotevních otvorů a prostupů v základových pasech o průřezu přes 0,01 do 0,02 m2, hloubky do 0,5 m</t>
  </si>
  <si>
    <t>kus</t>
  </si>
  <si>
    <t>801-5</t>
  </si>
  <si>
    <t>včetně polohového zajištění a odbednění, popřípadě ztraceného bednění z pletiva a podobně.</t>
  </si>
  <si>
    <t>274361821R00</t>
  </si>
  <si>
    <t>Výztuž základových pasů z betonářské oceli 10 505(R)</t>
  </si>
  <si>
    <t xml:space="preserve">viz. statika - výztuž základů kuchyň : </t>
  </si>
  <si>
    <t>612,400/1000</t>
  </si>
  <si>
    <t xml:space="preserve">viz. statika - výztuž základů přístavba šaten : </t>
  </si>
  <si>
    <t>223,600/1000</t>
  </si>
  <si>
    <t>Koeficient : 0,05</t>
  </si>
  <si>
    <t>278381126R00</t>
  </si>
  <si>
    <t>Základy z betonu pod zařízení půdorysná plocha základu do 0,9 m2, z betonu C 25/30</t>
  </si>
  <si>
    <t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t>
  </si>
  <si>
    <t>XC4, XF3</t>
  </si>
  <si>
    <t xml:space="preserve">viz. výkres střechy : </t>
  </si>
  <si>
    <t>0,300*0,300*0,300*10</t>
  </si>
  <si>
    <t>2R001</t>
  </si>
  <si>
    <t>D+M napojení drenáže do šachty dešťové kanalizace</t>
  </si>
  <si>
    <t>Vlastní</t>
  </si>
  <si>
    <t>1,000</t>
  </si>
  <si>
    <t>28611223.AR</t>
  </si>
  <si>
    <t>trubka plastová drenážní PVC; ohebná; perforovaná po celém obvodu; DN 100,0 mm</t>
  </si>
  <si>
    <t>Odkaz na mn. položky pořadí 20 : 21,00000</t>
  </si>
  <si>
    <t>Koeficient : 0,04</t>
  </si>
  <si>
    <t>69366199R</t>
  </si>
  <si>
    <t>geotextilie PP; funkce separační, ochranná, výztužná, filtrační; plošná hmotnost 500 g/m2; zpevněná oboustranně</t>
  </si>
  <si>
    <t>Odkaz na mn. položky pořadí 21 : 42,00000</t>
  </si>
  <si>
    <t>Koeficient : 0,10</t>
  </si>
  <si>
    <t>310236261RT1</t>
  </si>
  <si>
    <t>Zazdívka otvorů o ploše přes 0,0225 m2 do 0,09 m2 ve zdivu nadzákladovém cihlami pálenými o tloušťce zdi přes 450 do 600 mm</t>
  </si>
  <si>
    <t>801-4</t>
  </si>
  <si>
    <t>včetně pomocného pracovního lešení</t>
  </si>
  <si>
    <t>1.04 - po VZT : 2,000</t>
  </si>
  <si>
    <t>310238211RT1</t>
  </si>
  <si>
    <t>Zazdívka otvorů o ploše přes 0,25 m2 do 1 m2 ve zdivu nadzákladovém cihlami pálenými pro jakoukoliv maltu vápenocementovou</t>
  </si>
  <si>
    <t xml:space="preserve">u stávajících vstupních dveří : </t>
  </si>
  <si>
    <t>1.01, 1.32 : 1,150*1,900*0,680*2</t>
  </si>
  <si>
    <t>-1,100*0,800*0,680*2</t>
  </si>
  <si>
    <t>310239211RT2</t>
  </si>
  <si>
    <t>Zazdívka otvorů o ploše přes 1 m2 do 4 m2 ve zdivu nadzákladovém cihlami pálenými pro jakoukoliv maltu vápenocementovou</t>
  </si>
  <si>
    <t xml:space="preserve">okna u levé přístavby : </t>
  </si>
  <si>
    <t>1,170*1,170*0,300*5</t>
  </si>
  <si>
    <t>1.04 : 1,050*2,100*0,680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</si>
  <si>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</si>
  <si>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</si>
  <si>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1.17 : 1,000*3,000</t>
  </si>
  <si>
    <t>1.18 : 4,100*3,000</t>
  </si>
  <si>
    <t>1.24 : 0,300*3,000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</si>
  <si>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</si>
  <si>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</si>
  <si>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>levá přístavba : 4,430*3,000</t>
  </si>
  <si>
    <t>pravá přístavba : 6,800*3,300</t>
  </si>
  <si>
    <t>-1,200*3,300</t>
  </si>
  <si>
    <t>311238634R00</t>
  </si>
  <si>
    <t xml:space="preserve">Zdivo nosné z cihel a tvarovek pálených tloušťky 380 mm,  , charakteristická pevnost v tlaku fk = 3,30 MPa, součinitel prostupu tepla U = 0,20 W/m2.K , hodnota pro zdivo bez omítky při vlhkosti 1%,  </t>
  </si>
  <si>
    <t>levá přístavba : (5,250+13,825)*3,000</t>
  </si>
  <si>
    <t>-0,750*0,600*2</t>
  </si>
  <si>
    <t>-4,220*1,200</t>
  </si>
  <si>
    <t>pravá přístavba : (7,180+5,450)*3,300</t>
  </si>
  <si>
    <t>-1,280*1,450*2</t>
  </si>
  <si>
    <t>311271187R00</t>
  </si>
  <si>
    <t>Zdivo nosné z tvárnic porobetonových pero-drážka tloušťky 300 mm, charakteristická pevnost v tlaku fk = 1,50 MPa, součinitel prostupu tepla U=0,33 W/m2.K</t>
  </si>
  <si>
    <t>atika : 1,670*0,450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</si>
  <si>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</si>
  <si>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</si>
  <si>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</si>
  <si>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 xml:space="preserve">viz. výkres půdorys 2NP, řezy : </t>
  </si>
  <si>
    <t xml:space="preserve">atika : </t>
  </si>
  <si>
    <t>levá přístavba : 0,150*0,400*22,750</t>
  </si>
  <si>
    <t>pravá přístavba : 0,150*0,340*(6,900+7,540)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</si>
  <si>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</si>
  <si>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</si>
  <si>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</si>
  <si>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levá přístavba : 0,400*2*22,750</t>
  </si>
  <si>
    <t>pravá přístavba : 0,340*2*(6,900+7,540)</t>
  </si>
  <si>
    <t>311351106R00</t>
  </si>
  <si>
    <t>Bednění nadzákladových zdí oboustranné za každou stranu odstranění</t>
  </si>
  <si>
    <t>Odkaz na mn. položky pořadí 43 : 28,01920</t>
  </si>
  <si>
    <t>311361821R00</t>
  </si>
  <si>
    <t>Výztuž nadzákladových zdí z betonářské oceli 10 505(R)</t>
  </si>
  <si>
    <t>Odkaz na mn. položky pořadí 42 : 2,10150*0,08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</si>
  <si>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</si>
  <si>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</si>
  <si>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</si>
  <si>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</si>
  <si>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>1.18 : 3,000*2</t>
  </si>
  <si>
    <t>1.14 : 3,300*2</t>
  </si>
  <si>
    <t>317121101R00</t>
  </si>
  <si>
    <t>Osazení překladu světlost otvoru do 105 cm</t>
  </si>
  <si>
    <t xml:space="preserve">viz. výpis HSV : </t>
  </si>
  <si>
    <t>RZP 119/14/19V : 6,000</t>
  </si>
  <si>
    <t>RZP 119/14/14V : 2,000</t>
  </si>
  <si>
    <t>RZP 89/14/14V : 3,000</t>
  </si>
  <si>
    <t>317121102R00</t>
  </si>
  <si>
    <t>Osazení překladu světlost otvoru do 180 cm</t>
  </si>
  <si>
    <t>RZP 199/14/19V : 2,000</t>
  </si>
  <si>
    <t>RZP 149/14/14V : 2,000+4,000</t>
  </si>
  <si>
    <t>317168111R00</t>
  </si>
  <si>
    <t>Překlady keramické montáž a dodávka nenosné, délky 1000 mm, šířky 115 mm, výšky 71 mm</t>
  </si>
  <si>
    <t>Včetně dodávky překladů.</t>
  </si>
  <si>
    <t>317168112R00</t>
  </si>
  <si>
    <t>Překlady keramické montáž a dodávka nenosné, délky 1250 mm, šířky 115 mm, výšky 71 mm</t>
  </si>
  <si>
    <t>8,000</t>
  </si>
  <si>
    <t>317168130R00</t>
  </si>
  <si>
    <t>Překlady keramické montáž a dodávka nosné, délky 1000 mm, šířky 70 mm, výšky 238 mm</t>
  </si>
  <si>
    <t>317998115R00</t>
  </si>
  <si>
    <t>Překlady keramické izolace vkládaná mezi překlady tloušťky 100 mm</t>
  </si>
  <si>
    <t xml:space="preserve">viz. řez dveřmi m.č. 1.05 : </t>
  </si>
  <si>
    <t>1,500</t>
  </si>
  <si>
    <t>1.20 : 1,000</t>
  </si>
  <si>
    <t>1.21 : 1,000</t>
  </si>
  <si>
    <t>317314144R00</t>
  </si>
  <si>
    <t>Podbetonování zhlaví nosníků zdivo šířky 440 mm</t>
  </si>
  <si>
    <t>betonem C 16/20. Tloušťka lože 50 mm, délka 200 mm.</t>
  </si>
  <si>
    <t xml:space="preserve">viz. výkres půdorys 1NP, výpis HSV : </t>
  </si>
  <si>
    <t>1.15 : 6,000</t>
  </si>
  <si>
    <t>317941121R00</t>
  </si>
  <si>
    <t>Osazení ocelových válcovaných nosníků na zdivu bez dodávky materiálu, výšky do 120 mm</t>
  </si>
  <si>
    <t>profilu I, nebo IE, nebo U, nebo UE, nebo L</t>
  </si>
  <si>
    <t>1,840/1000*1,000*6</t>
  </si>
  <si>
    <t>1,840/1000*0,850*2</t>
  </si>
  <si>
    <t>317941123R00</t>
  </si>
  <si>
    <t>Osazení ocelových válcovaných nosníků na zdivu bez dodávky materiálu, výšky od 140 do 220 mm</t>
  </si>
  <si>
    <t>1.15 : 14,300/1000*1,600*4</t>
  </si>
  <si>
    <t>14,300/1000*2,150*4</t>
  </si>
  <si>
    <t>14,300/1000*2,250*4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</si>
  <si>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</si>
  <si>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</si>
  <si>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</si>
  <si>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XC1</t>
  </si>
  <si>
    <t xml:space="preserve">viz. statika - výztuž sloupů : </t>
  </si>
  <si>
    <t>S-101 : 0,250*0,200*2,700*1</t>
  </si>
  <si>
    <t>S-102 : 0,250*0,250*2,700*1</t>
  </si>
  <si>
    <t>S-103 : 0,250*0,250*2,850*1</t>
  </si>
  <si>
    <t>S-104 : 0,300*0,300*2,200*2</t>
  </si>
  <si>
    <t>331231116RT2</t>
  </si>
  <si>
    <t>Zdivo pilířů z cihel pálených plných  , délky 290 mm, pevnost v tlaku P 15 MPa, na maltu cementovou (MC) 10 MPa</t>
  </si>
  <si>
    <t>volně stojících čtyřhranných až osmihranných (průřezu čtverce, T, nebo kříže), pravoúhlých pod omítku anebo režné (bez spárování)</t>
  </si>
  <si>
    <t>1.15 : 0,450*0,450*3,000*4</t>
  </si>
  <si>
    <t>0,850*0,300*3,000*1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</si>
  <si>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</si>
  <si>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</si>
  <si>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</si>
  <si>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S-101 : (0,500+0,500)*2*2,700*1</t>
  </si>
  <si>
    <t>S-102 : (0,500+0,500)*2*2,700*1</t>
  </si>
  <si>
    <t>S-103 : (0,500+0,500)*2*2,850*1</t>
  </si>
  <si>
    <t>S-104 : (0,500+0,500)*2*2,200*2</t>
  </si>
  <si>
    <t>331351102R00</t>
  </si>
  <si>
    <t>Bednění hranatých sloupů průřezu pravoúhlého čtyřúhelníka_x000D_
 odstranění</t>
  </si>
  <si>
    <t>Odkaz na mn. položky pořadí 58 : 25,30000</t>
  </si>
  <si>
    <t>331361821R00</t>
  </si>
  <si>
    <t>Výztuž hranatých sloupů z betonářské oceli_x000D_
 10 505(R)</t>
  </si>
  <si>
    <t>pilířů, rámových stojek, vzpěr, věšáků nebo táhel svislých nebo šikmých</t>
  </si>
  <si>
    <t>115,3000/1000</t>
  </si>
  <si>
    <t>340236212R00</t>
  </si>
  <si>
    <t>Zazdívka otvorů o ploše přes 0,0225 m2 do 0,09 m2 v příčkách nebo stěnách cihlami  pálenými  tloušťky nad 100 mm</t>
  </si>
  <si>
    <t xml:space="preserve">viz. výkres bouracích prací : </t>
  </si>
  <si>
    <t>1.05 - zazdívka po vybouraném nosníku : 2,000</t>
  </si>
  <si>
    <t>340271512R00</t>
  </si>
  <si>
    <t>Zazdívka otvorů příček z pórobetonových tvárnic plochy od 0,25 m2 do 1 m2, tloušťka zdiva 125 mm</t>
  </si>
  <si>
    <t>1.03 : 1,000*0,800*0,125*1</t>
  </si>
  <si>
    <t>1,100*0,800*0,125*1</t>
  </si>
  <si>
    <t>342261113RS1</t>
  </si>
  <si>
    <t>Příčky z desek sádrokartonových jednoduché opláštění, jednoduchá konstrukce CW 100 tloušťka příčky 125 mm, desky standard, tloušťky 12,5 mm, tloušťka izolace 80 mm</t>
  </si>
  <si>
    <t>zřízení nosné konstrukce příčky, vložení tepelné izolace tl. do 5 cm, montáž desek, tmelení spár Q2 a úprava rohů. Včetně dodávek materiálu.</t>
  </si>
  <si>
    <t>1.04 : (2,960+0,110)*3,400</t>
  </si>
  <si>
    <t>342090131R00</t>
  </si>
  <si>
    <t>Úprava nosné konstrukce a opláštění SDK příčky pro zřízení otvoru pro dveře jednokřídlé, při hmotnosti jednoho křídla do 25 kg, v SDK příčce z R-CW a R-UW profilů š. 100 mm, 1 x opláštěné</t>
  </si>
  <si>
    <t>1.04 : 1,000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</si>
  <si>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</si>
  <si>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</si>
  <si>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</si>
  <si>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1.15 : 1,050*2,800</t>
  </si>
  <si>
    <t>342248141R00</t>
  </si>
  <si>
    <t>Příčky z tvárnic pálených Příčky z tvárnic pálených tloušťky 115 mm, z děrovaných příčkovek, P 10, zděných na tenkovrstvou maltu</t>
  </si>
  <si>
    <t>1.25, 1.26 : (4,100+1,190)*3,000</t>
  </si>
  <si>
    <t>-0,700*1,970</t>
  </si>
  <si>
    <t>-0,800*1,970</t>
  </si>
  <si>
    <t>1.27, 1.28 : (4,100+3,495+2,295)*3,000</t>
  </si>
  <si>
    <t>-0,800*1,970*2</t>
  </si>
  <si>
    <t>(0,825+0,525)*3,000</t>
  </si>
  <si>
    <t>1.19-1.24 : (2,430*2+1,150+2,320+3,125+1,625+1,965)*3,000</t>
  </si>
  <si>
    <t>-0,700*1,970*3</t>
  </si>
  <si>
    <t>-0,800*1,970*3</t>
  </si>
  <si>
    <t>342248144R00</t>
  </si>
  <si>
    <t>Příčky z tvárnic pálených Příčky z tvárnic pálených tloušťky 140 mm, z děrovaných příčkovek, P 10, zděných na tenkovrstvou maltu</t>
  </si>
  <si>
    <t>1.20 : 2,000*3,000</t>
  </si>
  <si>
    <t>342948111R00</t>
  </si>
  <si>
    <t>Kotvení příček ke konstrukci kotvami na hmoždinky</t>
  </si>
  <si>
    <t>Včetně dodávky kotev a spojovacího materiálu.</t>
  </si>
  <si>
    <t>1.04 : 2,800*2</t>
  </si>
  <si>
    <t>1.25 : 2,800</t>
  </si>
  <si>
    <t>1.26 : 2,800*2</t>
  </si>
  <si>
    <t>1.27 : 2,800*2</t>
  </si>
  <si>
    <t>1.28 : 2,800</t>
  </si>
  <si>
    <t>342948112R00</t>
  </si>
  <si>
    <t>Kotvení příček ke konstrukci přistřelenými kotvami</t>
  </si>
  <si>
    <t>1.19 : 2,800*2</t>
  </si>
  <si>
    <t>346244381RT2</t>
  </si>
  <si>
    <t>Plentování ocelových nosníků jednostranné výšky do 200 mm</t>
  </si>
  <si>
    <t>jakýmikoliv cihlami,</t>
  </si>
  <si>
    <t>1,000*0,040*2*6</t>
  </si>
  <si>
    <t>0,850*0,040*2*2</t>
  </si>
  <si>
    <t>1.15 : 1,600*0,140*2*1</t>
  </si>
  <si>
    <t>2,150*0,140*2*1</t>
  </si>
  <si>
    <t>2,250*0,140*2*1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</si>
  <si>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</si>
  <si>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</si>
  <si>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</si>
  <si>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1,000*0,100*3*6</t>
  </si>
  <si>
    <t>0,850*0,100*3*2</t>
  </si>
  <si>
    <t>1.15 : 1,600*0,250*2*1</t>
  </si>
  <si>
    <t>0,450*1,200*1</t>
  </si>
  <si>
    <t>2,150*0,250*2*1</t>
  </si>
  <si>
    <t>0,450*1,750*1</t>
  </si>
  <si>
    <t>2,250*0,250*2*1</t>
  </si>
  <si>
    <t>0,450*1,850*1</t>
  </si>
  <si>
    <t>346971161R00</t>
  </si>
  <si>
    <t>Izolace proti šíření zvuku prováděná při zdění mezi příčkou a stropem z minerální vaty tloušťky 30 mm, šířky do 80 mm</t>
  </si>
  <si>
    <t>Rozmeření, nařezání a montáž minerální izolace, zapravení spáry montážní pěnou, dodávka tepelné izolace a montážní pěny.</t>
  </si>
  <si>
    <t>1.15 : 1,050</t>
  </si>
  <si>
    <t>346971162R00</t>
  </si>
  <si>
    <t>Izolace proti šíření zvuku prováděná při zdění mezi příčkou a stropem z minerální vaty tloušťky 30 mm, šířky do 150 mm</t>
  </si>
  <si>
    <t>1.19-1.28 : 4,100*3+2,295+1,190</t>
  </si>
  <si>
    <t>2,430*2+1,150+2,355+3,125+1,965+1,630+2,000</t>
  </si>
  <si>
    <t>0,825+0,525</t>
  </si>
  <si>
    <t>342266211RT3</t>
  </si>
  <si>
    <t>Předstěny opláštěné sádrokartonovými deskami suchá omítka - předstěna lepená tloušťka desky 12,5 mm, impregnovaná</t>
  </si>
  <si>
    <t xml:space="preserve">viz. řez C-C : </t>
  </si>
  <si>
    <t xml:space="preserve">stěny světlíků : </t>
  </si>
  <si>
    <t>(0,800+0,800)*2*0,500</t>
  </si>
  <si>
    <t>(0,900+0,900)*2*0,500*2</t>
  </si>
  <si>
    <t>346275114R00</t>
  </si>
  <si>
    <t>Přizdívky a obezdívky z desek pórobetonových tloušťky 125 mm</t>
  </si>
  <si>
    <t>s pomocným lešením o výšce podlahy do 1900 mm a pro zatížení do 1,5 kPa.</t>
  </si>
  <si>
    <t xml:space="preserve">viz. výkres půdorys 2NP : </t>
  </si>
  <si>
    <t>2.07 : 1,350*0,900</t>
  </si>
  <si>
    <t>2.08 : 1,270*0,900</t>
  </si>
  <si>
    <t>380932214R00</t>
  </si>
  <si>
    <t>Dodatečné vlepení betonářské výztuže D 10 mm, do betonu, dovolené namáhání v tahu Nperm,s do 24,4 kN</t>
  </si>
  <si>
    <t>0,600*6,000*2</t>
  </si>
  <si>
    <t>13231052R</t>
  </si>
  <si>
    <t>tyč ocelová  L (úhelník) válcovaná za tepla S235 (11375); rovnoramenná; tl = 3,00 mm; a = 40,0 mm; b = 40,0 mm</t>
  </si>
  <si>
    <t>13380525R</t>
  </si>
  <si>
    <t>tyč ocelová profilová válcovaná za tepla S235 (11375); průřez I; výška 140 mm</t>
  </si>
  <si>
    <t>59321120R</t>
  </si>
  <si>
    <t>překlad nosný železobetonový; RZP; vylehčený dutinou; l = 119,0 cm; š = 14,0 cm; h = 19,0 cm</t>
  </si>
  <si>
    <t>59321122R</t>
  </si>
  <si>
    <t>překlad nosný železobetonový; RZP; vylehčený dutinou; l = 199,0 cm; š = 14,0 cm; h = 19,0 cm</t>
  </si>
  <si>
    <t>59321209.AR</t>
  </si>
  <si>
    <t>překlad nosný železobetonový; RZP; vylehčený dutinou; l = 89,0 cm; š = 14,0 cm; h = 14,0 cm</t>
  </si>
  <si>
    <t>59321210R</t>
  </si>
  <si>
    <t>překlad nosný železobetonový; RZP; vylehčený dutinou; l = 119,0 cm; š = 14,0 cm; h = 14,0 cm</t>
  </si>
  <si>
    <t>59321211R</t>
  </si>
  <si>
    <t>překlad nosný železobetonový; RZP; vylehčený dutinou; l = 149,0 cm; š = 14,0 cm; h = 14,0 cm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</si>
  <si>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</si>
  <si>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</si>
  <si>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levá přístavba : 63,100*0,200</t>
  </si>
  <si>
    <t>-0,500*0,660*0,200</t>
  </si>
  <si>
    <t>-0,500*0,700*0,200</t>
  </si>
  <si>
    <t>-0,900*0,900*0,200*2</t>
  </si>
  <si>
    <t>pravá přístavba : 7,180*7,760*0,200</t>
  </si>
  <si>
    <t>-0,800*0,800*0,200</t>
  </si>
  <si>
    <t>411351203R00</t>
  </si>
  <si>
    <t>Bednění stropů deskových včetně podpěrné konstrukce výšky do 3,5 m přes 5 do 10 kPa, - zřízení</t>
  </si>
  <si>
    <t>s pomocným lešením</t>
  </si>
  <si>
    <t>levá přístavba : 55,200</t>
  </si>
  <si>
    <t>pravá přístavba : 6,800*5,150</t>
  </si>
  <si>
    <t>411351204R00</t>
  </si>
  <si>
    <t>Bednění stropů deskových včetně podpěrné konstrukce výšky do 3,5 m přes 5 do 10 kPa, - odstranění</t>
  </si>
  <si>
    <t>Odkaz na mn. položky pořadí 85 : 90,22000</t>
  </si>
  <si>
    <t>411351801R00</t>
  </si>
  <si>
    <t>Bednění stropů bednění svislých ploch zřízení</t>
  </si>
  <si>
    <t>levá přístavba : 35,320-11,980</t>
  </si>
  <si>
    <t>(0,900+0,900)*2*2</t>
  </si>
  <si>
    <t>pravá přístavba : 7,760+7,180</t>
  </si>
  <si>
    <t>(0,800+0,800)*2*1</t>
  </si>
  <si>
    <t>411351802R00</t>
  </si>
  <si>
    <t>Bednění stropů bednění svislých ploch odstranění</t>
  </si>
  <si>
    <t>Odkaz na mn. položky pořadí 87 : 48,68000</t>
  </si>
  <si>
    <t>411351901R00</t>
  </si>
  <si>
    <t>Bednění stropů bednění prostupu plochy do 0,06 m2</t>
  </si>
  <si>
    <t xml:space="preserve">viz. statika : </t>
  </si>
  <si>
    <t xml:space="preserve">tvar 1NP : </t>
  </si>
  <si>
    <t>levá přístavba : 4,000</t>
  </si>
  <si>
    <t>pravá přístavba : 2,000</t>
  </si>
  <si>
    <t>411351903R00</t>
  </si>
  <si>
    <t>Bednění stropů bednění prostupu plochy do 0,48 m2</t>
  </si>
  <si>
    <t>levá přístavba : 2,000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</si>
  <si>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</si>
  <si>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</si>
  <si>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</si>
  <si>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 xml:space="preserve">viz. statika - výztuž stropu nad 1NP (přístavba kuchyně) : </t>
  </si>
  <si>
    <t>949,800/1000</t>
  </si>
  <si>
    <t xml:space="preserve">viz. statika - výztuž stropu nad 1NP (přístavba šaten) : </t>
  </si>
  <si>
    <t>984,100/1000</t>
  </si>
  <si>
    <t>411361921RT4</t>
  </si>
  <si>
    <t>Výztuž stropů ze svařovaných sítí průměr drátu 6 mm, velikost oka 100 / 100 mm</t>
  </si>
  <si>
    <t>329,000/1000</t>
  </si>
  <si>
    <t>413232221RT2</t>
  </si>
  <si>
    <t>Zazdívka zhlaví jakýmikoliv cihlami pálenými válcovaných nosníků výšky přes 150 do 300 mm</t>
  </si>
  <si>
    <t>1.15 : 2,000</t>
  </si>
  <si>
    <t>413321315R00</t>
  </si>
  <si>
    <t>Beton nosníků železový třídy C 20/25</t>
  </si>
  <si>
    <t>včetně stěnových, nosníků jeřábových drah, volných trámů, průvlaků, rámových příčlí, ztužidel, konzol, vodorovných táhel a podobných tyčových konstrukcí,</t>
  </si>
  <si>
    <t xml:space="preserve">viz. statika - výztuž průvlaků : </t>
  </si>
  <si>
    <t>PR-101 : 0,240*0,450*4,820</t>
  </si>
  <si>
    <t>PR-102 : 0,250*0,500*4,600</t>
  </si>
  <si>
    <t>PR-103-105 : 0,250*0,500*3,745</t>
  </si>
  <si>
    <t>0,250*0,350*3,200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</si>
  <si>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</si>
  <si>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</si>
  <si>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</si>
  <si>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PR-101 : 0,500*2*4,820</t>
  </si>
  <si>
    <t>0,500*0,500*2</t>
  </si>
  <si>
    <t>(0,240+0,250*2)*4,220</t>
  </si>
  <si>
    <t>PR-102 : 0,500*2*4,600</t>
  </si>
  <si>
    <t>(0,250+0,250*2)*4,100</t>
  </si>
  <si>
    <t>PR-103-105 : 0,500*2*3,745</t>
  </si>
  <si>
    <t>0,500*2*3,200</t>
  </si>
  <si>
    <t>(0,250+0,250*2)*3,195</t>
  </si>
  <si>
    <t>(0,250+0,250*2)*(1,150+1,500)</t>
  </si>
  <si>
    <t>413351108R00</t>
  </si>
  <si>
    <t>Bednění nosníků odstranění</t>
  </si>
  <si>
    <t>Odkaz na mn. položky pořadí 95 : 28,44655</t>
  </si>
  <si>
    <t>413351211R00</t>
  </si>
  <si>
    <t>Podpěrná konstrukce bednění nosníků do 5 kPa, - zřízení</t>
  </si>
  <si>
    <t>a jiných tyčových konstrukcí výšky do 4 m a se zesílením dna bednění, na plochu půdorysu</t>
  </si>
  <si>
    <t>PR-101 : 0,240*4,220</t>
  </si>
  <si>
    <t>PR-102 : 0,250*4,100</t>
  </si>
  <si>
    <t>PR-103-105 : 0,250*(3,195+1,150+1,500)</t>
  </si>
  <si>
    <t>413351212R00</t>
  </si>
  <si>
    <t>Podpěrná konstrukce bednění nosníků do 5 kPa, odstranění</t>
  </si>
  <si>
    <t>Odkaz na mn. položky pořadí 97 : 3,49905</t>
  </si>
  <si>
    <t>413361821R00</t>
  </si>
  <si>
    <t>Výztuž nosníků z betonářské oceli 10 505(R)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</si>
  <si>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</si>
  <si>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226,8000/1000</t>
  </si>
  <si>
    <t>41R001</t>
  </si>
  <si>
    <t>D+M samonosný podhled SDK, EI30 DP1, rozpětí 2960 mm - podrobný popis viz. PD</t>
  </si>
  <si>
    <t>Specifikace podhledu m.č. 1.03 a 1.04:</t>
  </si>
  <si>
    <t>- rozpětí 2,96 m</t>
  </si>
  <si>
    <t>- po obvodu kotvit do nosné konstrukce profily UW 100</t>
  </si>
  <si>
    <t>- zespodu protipožární SDK deska tl. 18 mm</t>
  </si>
  <si>
    <t>Protipožární konstrukce musí provádět oprávněná prováděcí firma, která opatří nainstalovanou konstrukci certifikátem.</t>
  </si>
  <si>
    <t>Prostupy instalací ZT a UT protipožárním podhledem budou utěsněny požárním tmelem.</t>
  </si>
  <si>
    <t>1.03 : 13,250</t>
  </si>
  <si>
    <t>1.04 : 13,660</t>
  </si>
  <si>
    <t>41R002</t>
  </si>
  <si>
    <t>D+M samonosný podhled SDK, EI30 DP1, rozpětí 4870 mm - podrobný popis viz. PD</t>
  </si>
  <si>
    <t>Specifikace podhledu m.č. 1.05:</t>
  </si>
  <si>
    <t>- rozpětí 4,87 m</t>
  </si>
  <si>
    <t>- po obvodu kotvit do nosné konstrukce profily UW MAX</t>
  </si>
  <si>
    <t>- pod nimi profily R-CD po vzd. 500 mm</t>
  </si>
  <si>
    <t>- zespodu protipožární SDK deska tl. 15 mm</t>
  </si>
  <si>
    <t>- přípustné přitížení podhledu podkonstrukcí max. 20 kg/m2</t>
  </si>
  <si>
    <t>1.05 : 47,390</t>
  </si>
  <si>
    <t>41R003</t>
  </si>
  <si>
    <t>D+M akustický kazetový podhled - podrobný popis viz. PD</t>
  </si>
  <si>
    <t>- výsledná světlá výška místnosti musí být min. 3 m!</t>
  </si>
  <si>
    <t>- širokopásmový podhled dle ČSN 730527, stupeň pohltivosti ?w ?0,8</t>
  </si>
  <si>
    <t>- viditelná nosná konstrukce, odstín bílý matný</t>
  </si>
  <si>
    <t>- rozměr rastru 600x600 mm</t>
  </si>
  <si>
    <t>- minerální kazety (desky) potažené akustickou textilií, odstín bílý</t>
  </si>
  <si>
    <t>- přípustná hmotnost max. 20 kg/m2</t>
  </si>
  <si>
    <t>- v kazetách budou osazena typová zapuštěná svítidla odpovídající rastru (dodávka elektro)</t>
  </si>
  <si>
    <t>Odkaz na mn. položky pořadí 101 : 47,39000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</si>
  <si>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</si>
  <si>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</si>
  <si>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</si>
  <si>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-7,180*5,830</t>
  </si>
  <si>
    <t>-3,470*1,920</t>
  </si>
  <si>
    <t>596291113R00</t>
  </si>
  <si>
    <t>Řezání zámkové dlažby tloušťky 80 mm</t>
  </si>
  <si>
    <t>pod pravou přístavbou : 8,810+8,180</t>
  </si>
  <si>
    <t>pro sanace : 9,900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</si>
  <si>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</si>
  <si>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</si>
  <si>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</si>
  <si>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okapový chodník : 72,000*0,300</t>
  </si>
  <si>
    <t>592451170R</t>
  </si>
  <si>
    <t>dlažba betonová dvouvrstvá; obdélník; šedá; l = 200 mm; š = 100 mm; tl. 80,0 mm</t>
  </si>
  <si>
    <t>Odkaz na mn. položky pořadí 103 : 32,95320*0,1</t>
  </si>
  <si>
    <t>592451210R</t>
  </si>
  <si>
    <t>dlažba betonová dvouvrstvá, skladebná; obdélník; šedá; l = 300 mm; š = 300 mm; tl. 60,0 mm</t>
  </si>
  <si>
    <t>Odkaz na mn. položky pořadí 105 : 21,60000</t>
  </si>
  <si>
    <t>Koeficient : 0,03</t>
  </si>
  <si>
    <t>601015187RT6</t>
  </si>
  <si>
    <t xml:space="preserve">Omítky stropů a podhledů z hotových směsí vrchní tenkovrstvá, silikonová, zatíraná, zrnitost 1,5 mm,  </t>
  </si>
  <si>
    <t>po jednotlivých vrstvách</t>
  </si>
  <si>
    <t>Včetně pomocného lešení.</t>
  </si>
  <si>
    <t>Odkaz na mn. položky pořadí 126 : 7,23840</t>
  </si>
  <si>
    <t>601015191R00</t>
  </si>
  <si>
    <t>Omítky stropů a podhledů z hotových směsí Doplňkové práce pro omítky stropů z hotových směsí podkladní nátěr stropů pod tenkovrstvé omítky</t>
  </si>
  <si>
    <t>Odkaz na mn. položky pořadí 108 : 7,23840</t>
  </si>
  <si>
    <t>611421231RT2</t>
  </si>
  <si>
    <t>Oprava vnitřních vápenných omítek stropů železobetonových rovných tvárnicových a kleneb v množství opravované plochy_x000D_
 v množství opravované plochy přes 5 do 10 %, štukových</t>
  </si>
  <si>
    <t>Včetně pomocného pracovního lešení o výšce podlahy do 1900 mm a pro zatížení do 1,5 kPa.</t>
  </si>
  <si>
    <t>1.04 : 14,050</t>
  </si>
  <si>
    <t>1.15 : 22,430</t>
  </si>
  <si>
    <t>1.18 : 6,770</t>
  </si>
  <si>
    <t>1.19 : 4,850*1,150</t>
  </si>
  <si>
    <t>1.25 : 2,510</t>
  </si>
  <si>
    <t>1.26 : 1,320</t>
  </si>
  <si>
    <t>1.27 : 5,160</t>
  </si>
  <si>
    <t>1.28 : 3,540</t>
  </si>
  <si>
    <t>611474611R00</t>
  </si>
  <si>
    <t>Omítka vnitřní stropů ze suché směsi dvouvrstvá, vápenný štuk, ruční zpracování, na pálené cihly a tvarovky</t>
  </si>
  <si>
    <t>kompletní souvrství</t>
  </si>
  <si>
    <t>včetně pomocného lešení</t>
  </si>
  <si>
    <t>1.17 : 39,900</t>
  </si>
  <si>
    <t>1.19 : 2,555*1,150</t>
  </si>
  <si>
    <t>1.20 : 4,660</t>
  </si>
  <si>
    <t>1.21 : 1,640</t>
  </si>
  <si>
    <t>1.22 : 1,450</t>
  </si>
  <si>
    <t>1.23 : 1,520</t>
  </si>
  <si>
    <t>1.24 : 2,700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</si>
  <si>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</si>
  <si>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</si>
  <si>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</si>
  <si>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612401391RT2</t>
  </si>
  <si>
    <t>Omítky malých ploch vnitřních stěn přes 0,25 do 1 m2, vápennou štukovou omítkou</t>
  </si>
  <si>
    <t>1.03 : 2,000</t>
  </si>
  <si>
    <t>612409991RT2</t>
  </si>
  <si>
    <t>Začištění omítek kolem oken, dveří a obkladů apod. s použitím suché maltové směsi</t>
  </si>
  <si>
    <t>612421231RT2</t>
  </si>
  <si>
    <t>Oprava vnitřních vápenných omítek stěn v množství opravované plochy přes 5 do 10 %,  štukových</t>
  </si>
  <si>
    <t>1.04 : (18,440-2,960)*3,400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</si>
  <si>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</si>
  <si>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</si>
  <si>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</si>
  <si>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1.32 : (1,100+0,800)*2*0,460</t>
  </si>
  <si>
    <t>1.01 : (1,100+0,800)*2*0,460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</si>
  <si>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</si>
  <si>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</si>
  <si>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</si>
  <si>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Odkaz na mn. položky pořadí 119 : 143,92385</t>
  </si>
  <si>
    <t>Odkaz na mn. položky pořadí 120 : 297,23570</t>
  </si>
  <si>
    <t>612473186R00</t>
  </si>
  <si>
    <t>Omítky vnitřní zdiva ze suchých směsí příplatek za zabudované rohovníky</t>
  </si>
  <si>
    <t>Odkaz na mn. položky pořadí 120 : 297,23570*0,3</t>
  </si>
  <si>
    <t>612474510R00</t>
  </si>
  <si>
    <t xml:space="preserve">Omítky stěn ze suchých směsí jednovrstvá filcovaná,  , vápenocementová, na pálené cihly a tvarovky,  </t>
  </si>
  <si>
    <t>Odkaz na mn. položky pořadí 390 : 1,38375</t>
  </si>
  <si>
    <t>Odkaz na mn. položky pořadí 391 : 142,54010</t>
  </si>
  <si>
    <t>612474611R00</t>
  </si>
  <si>
    <t>Omítky stěn ze suchých směsí třívrstvá, vápenocementové jádro, vápenný štuk, na pálené cihly a tvarovky, ruční zpracování</t>
  </si>
  <si>
    <t xml:space="preserve">viz. technická zpráva - Místnost 1.08, 1.09, 1.10 : </t>
  </si>
  <si>
    <t>3,000</t>
  </si>
  <si>
    <t>1.01 : (3,380*2+0,570)*2,800</t>
  </si>
  <si>
    <t>-1,200*2,800</t>
  </si>
  <si>
    <t>-1,100*0,800</t>
  </si>
  <si>
    <t>1.02 : 1,500*2,800*2</t>
  </si>
  <si>
    <t>1.04 : (3,085+0,235)*3,400</t>
  </si>
  <si>
    <t>(2,960+0,110)*(3,400-2,020)</t>
  </si>
  <si>
    <t>1.14 : (6,800+5,150+0,300)*2*3,150</t>
  </si>
  <si>
    <t>-1,200*3,150</t>
  </si>
  <si>
    <t>(1,280+1,450)*2*0,310*2</t>
  </si>
  <si>
    <t>1.17 : (4,700+8,770+0,270)*2*(2,800-2,020)</t>
  </si>
  <si>
    <t>-4,220*(2,550-2,020)</t>
  </si>
  <si>
    <t>1.18 : (4,100+1,650)*2*(2,800-2,020)</t>
  </si>
  <si>
    <t>-1,020*(2,300-2,020)</t>
  </si>
  <si>
    <t>-0,900*(2,500-2,020)</t>
  </si>
  <si>
    <t>(0,900+(2,500-2,020)*2)*0,300</t>
  </si>
  <si>
    <t>(1,020+1,450*2)*0,380</t>
  </si>
  <si>
    <t>1.19 : (7,225+1,150+0,650)*2*2,800</t>
  </si>
  <si>
    <t>-0,800*1,970*5</t>
  </si>
  <si>
    <t>-0,900*1,970</t>
  </si>
  <si>
    <t>-1,100*2,100</t>
  </si>
  <si>
    <t>1.20 : (3,150+1,825)*2*2,800</t>
  </si>
  <si>
    <t>-0,750*0,600</t>
  </si>
  <si>
    <t>-0,700*1,970*2</t>
  </si>
  <si>
    <t>(0,750+0,600)*2*0,310</t>
  </si>
  <si>
    <t>1.21 : 5,600*(2,800-2,100)</t>
  </si>
  <si>
    <t>1.22 : 4,890*(2,800-2,100)</t>
  </si>
  <si>
    <t>1.23 : 5,395*(2,800-2,100)</t>
  </si>
  <si>
    <t>1.24 : 6,850*2,800</t>
  </si>
  <si>
    <t>1.25 : 6,560*(2,800-2,020)</t>
  </si>
  <si>
    <t>1.26 : 0,960*(2,800-2,020)</t>
  </si>
  <si>
    <t>(5,450-0,960)*2,800</t>
  </si>
  <si>
    <t>1.27 : (2,200+2,295)*2*2,800</t>
  </si>
  <si>
    <t>1.28 : (1,775+2,295)*2*2,800</t>
  </si>
  <si>
    <t>(0,600+0,450)*2*0,450</t>
  </si>
  <si>
    <t>612481211RU1</t>
  </si>
  <si>
    <t>Vyztužení povrchu vnitřních stěn sklotextilní síťovinou s dodávkou síťoviny a stěrkového tmelu</t>
  </si>
  <si>
    <t>překrytí rozhraní, drážek : 30,000</t>
  </si>
  <si>
    <t>622319510R00</t>
  </si>
  <si>
    <t>Zateplení suterénu extrudovaným polysterenem, tloušťky 50 mm</t>
  </si>
  <si>
    <t>nanesení lepicího tmelu na izolační desky, nalepení desek a zajištění talířovými hmoždinkami (6 ks/m2). Bez povrchové úpravy desek.</t>
  </si>
  <si>
    <t>Šedé desky.</t>
  </si>
  <si>
    <t xml:space="preserve">řez opěrnou stěnou : </t>
  </si>
  <si>
    <t>9,900*0,250</t>
  </si>
  <si>
    <t>622319132RV1</t>
  </si>
  <si>
    <t xml:space="preserve">Zateplení fasády  , expandovaným polystyrénem, tloušťky 100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</si>
  <si>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</si>
  <si>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</si>
  <si>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Položka neobsahuje kontaktní nátěr a povrchovou úpravu omítkou.</t>
  </si>
  <si>
    <t>1.11 : 0,250*3,000</t>
  </si>
  <si>
    <t>622319134RV1</t>
  </si>
  <si>
    <t xml:space="preserve">Zateplení fasády  , expandovaným polystyrénem, tloušťky 140 mm, zakončené stěrkou s výztužnou tkaninou,  </t>
  </si>
  <si>
    <t>levá přístavba : 23,940*0,610</t>
  </si>
  <si>
    <t>pravá přístavba : (7,180+7,810)*0,550</t>
  </si>
  <si>
    <t>622319834RV1</t>
  </si>
  <si>
    <t xml:space="preserve">Zateplení fasády  , minerálními deskami s podélným vláknem, tloušťky 140 mm, zakončené stěrkou s výztužnou tkaninou,  </t>
  </si>
  <si>
    <t xml:space="preserve">viz. výkres půdorys 1NP, řez C-C : </t>
  </si>
  <si>
    <t>u 1.01 : 3,770*1,920</t>
  </si>
  <si>
    <t>622391001R00</t>
  </si>
  <si>
    <t>Příplatky, slevy za montáž KZS na podhledu, bez dodávky materiálu</t>
  </si>
  <si>
    <t>Bez dodávky materiálu.</t>
  </si>
  <si>
    <t>Odkaz na mn. položky pořadí 125 : 7,23840</t>
  </si>
  <si>
    <t>622421131R00</t>
  </si>
  <si>
    <t>Omítky vnější stěn vápenné nebo vápenocementové hladké,  , složitost 1÷ 2</t>
  </si>
  <si>
    <t>Odkaz na mn. položky pořadí 353 : 70,00000</t>
  </si>
  <si>
    <t>Odkaz na mn. položky pořadí 354 : 59,00000</t>
  </si>
  <si>
    <t>622473187RT2</t>
  </si>
  <si>
    <t>Příplatek za okenní začišťovací lištu včetně dodávky</t>
  </si>
  <si>
    <t xml:space="preserve">viz. výkresy pohledů : </t>
  </si>
  <si>
    <t xml:space="preserve">západní : </t>
  </si>
  <si>
    <t>(1,180+2,100*2)*(6+7)</t>
  </si>
  <si>
    <t>1,400+2,750*2</t>
  </si>
  <si>
    <t xml:space="preserve">východní : </t>
  </si>
  <si>
    <t>(1,200+1,900)*2*3</t>
  </si>
  <si>
    <t xml:space="preserve">jižní : </t>
  </si>
  <si>
    <t>(1,180+2,100)*2*3</t>
  </si>
  <si>
    <t xml:space="preserve">severní : </t>
  </si>
  <si>
    <t>(0,900+1,170)*2</t>
  </si>
  <si>
    <t>(1,100+2,100)*2</t>
  </si>
  <si>
    <t>622904121R00</t>
  </si>
  <si>
    <t xml:space="preserve">Očištění fasád ruční čištění ocelovým kartáčem,  </t>
  </si>
  <si>
    <t>Odkaz na mn. položky pořadí 457 : 91,50000</t>
  </si>
  <si>
    <t>Odkaz na mn. položky pořadí 458 : 56,50000*0,3</t>
  </si>
  <si>
    <t>Odkaz na mn. položky pořadí 459 : 39,30000*0,3</t>
  </si>
  <si>
    <t>625981114R00</t>
  </si>
  <si>
    <t>Obklad vnějších konstrukcí polystyrenem tloušťky 80 mm</t>
  </si>
  <si>
    <t>prováděný současně s betonováním (vložený do bednění stěn nebo dna),</t>
  </si>
  <si>
    <t>1.17 : 0,300*4,750</t>
  </si>
  <si>
    <t>622319511R01</t>
  </si>
  <si>
    <t>Izolace suterénu extrudovaným polysterenem tl. 70 mm, bez PÚ</t>
  </si>
  <si>
    <t>V položce jsou zakalkulovány náklady na montáž a dodávku desek z extrudovaného polystyrenu. Bez povrchové úpravy.</t>
  </si>
  <si>
    <t>Součinitel tepelné vodivosti izolantu 0,036 W/m K</t>
  </si>
  <si>
    <t>levá přístavba : (9,900+9,070+5,210)*0,900</t>
  </si>
  <si>
    <t>pravá přístavba : (7,180*2+5,830)*0,600</t>
  </si>
  <si>
    <t>62R001</t>
  </si>
  <si>
    <t>D+M vnější omítka - cementový postřik a vysoce prodyšná vápenná trasovitá omítka</t>
  </si>
  <si>
    <t>Navlhčení podkladu zdiva zbaveného zbytků původní omítky, omítnutí cementovým postřikem a vysoce prodyšnou vápennou trasovitou omítkou s prodyšností pro vodní páry µ &lt; 15 tloušťky 20 mm. Na vyzrálý podklad bude následně provedena penetrace, vysoce prodyšná stěrka s armovací tkaninou, penetrace a jemný vápenný štuk s max. velikostí zrna 0,5 mm a prodyšností pro vodní páry µ &lt; 15. Omítka bude natřena penetračním nátěrem a vysoce paropropustným silikonovým fasádním nátěrem Sd &lt;= 0,05 m, vysoce vodoodpudivým w &lt;= 0,1 kg/(m2h • 0,5).</t>
  </si>
  <si>
    <t>západní : 26,620*9,650</t>
  </si>
  <si>
    <t>-1,180*2,100*(6+7)</t>
  </si>
  <si>
    <t>(1,180+2,100*2)*0,200*(6+7)</t>
  </si>
  <si>
    <t>-1,400*2,750</t>
  </si>
  <si>
    <t>(1,400+2,750*2)*0,580</t>
  </si>
  <si>
    <t>východní : 137,170</t>
  </si>
  <si>
    <t>-1,200*1,900*3</t>
  </si>
  <si>
    <t>(1,200+1,900)*2*0,250*3</t>
  </si>
  <si>
    <t>jižní : 11,650*4,600</t>
  </si>
  <si>
    <t>-1,180*2,100*3</t>
  </si>
  <si>
    <t>(1,180+2,100)*2*0,250*3</t>
  </si>
  <si>
    <t>severní : 85,220</t>
  </si>
  <si>
    <t>-0,900*1,170</t>
  </si>
  <si>
    <t>(0,900+1,170)*2*0,200</t>
  </si>
  <si>
    <t>(1,100+2,100)*2*0,150</t>
  </si>
  <si>
    <t>631312511R00</t>
  </si>
  <si>
    <t xml:space="preserve">Mazanina z betonu prostého tl. přes 50 do 80 mm třídy C 12/15,  </t>
  </si>
  <si>
    <t>(z kameniva) hlazená dřevěným hladítkem</t>
  </si>
  <si>
    <t>Včetně vytvoření dilatačních spár, bez zaplnění.</t>
  </si>
  <si>
    <t>X0</t>
  </si>
  <si>
    <t>uvnitř : 0,700*0,700*(0,600-0,550)*2</t>
  </si>
  <si>
    <t>0,900*0,900*(0,600-0,550)*2</t>
  </si>
  <si>
    <t>631315621R00</t>
  </si>
  <si>
    <t xml:space="preserve">Mazanina z betonu prostého tl. přes 120 do 240 mm třídy C 20/25,  </t>
  </si>
  <si>
    <t>levá přístavba : 66,590*0,150</t>
  </si>
  <si>
    <t>pravá přístavba : 7,180*5,830*0,150</t>
  </si>
  <si>
    <t>uvnitř : 50,750*0,150</t>
  </si>
  <si>
    <t>u 1.01 : 3,770*1,920*0,150</t>
  </si>
  <si>
    <t>631319155R00</t>
  </si>
  <si>
    <t>Příplatek za přehlazení povrchu tloušťka mazaniny od 120 mm do 240 mm</t>
  </si>
  <si>
    <t>betonové mazaniny min. B 10 ocelovým hladítkem</t>
  </si>
  <si>
    <t>631319165R00</t>
  </si>
  <si>
    <t>betonové mazaniny min. B 10 ocelovým hladítkem s poprášením cementem pro konečnou úpravu mazaniny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</si>
  <si>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</si>
  <si>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</si>
  <si>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</si>
  <si>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</si>
  <si>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</si>
  <si>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 xml:space="preserve">viz. statika - výztuž základů kuchyň, šatny : </t>
  </si>
  <si>
    <t>Začátek provozního součtu</t>
  </si>
  <si>
    <t xml:space="preserve">  levá přístavba : 66,590</t>
  </si>
  <si>
    <t xml:space="preserve">  pravá přístavba : 7,180*5,830</t>
  </si>
  <si>
    <t xml:space="preserve">  uvnitř : 50,750</t>
  </si>
  <si>
    <t xml:space="preserve">  řez C-C : </t>
  </si>
  <si>
    <t xml:space="preserve">  u 1.01 : 3,770*1,920</t>
  </si>
  <si>
    <t xml:space="preserve">  Mezisoučet</t>
  </si>
  <si>
    <t>Konec provozního součtu</t>
  </si>
  <si>
    <t>4,400/1000*166,43780*1,25</t>
  </si>
  <si>
    <t>631361921RT5</t>
  </si>
  <si>
    <t>Výztuž mazanin z betonů a z lehkých betonů ze svařovaných sítí průměr drátu 6 mm, velikost oka 150/150 mm</t>
  </si>
  <si>
    <t xml:space="preserve">viz. technická zpráva - 3.5. : </t>
  </si>
  <si>
    <t>pod příčky : 3,301/1000*(3,150+2,555+4,430+3,555+4,100*3+0,993+2,295+0,825)*1,25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</si>
  <si>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</si>
  <si>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</si>
  <si>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</si>
  <si>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levá přístavba : 55,200*0,050</t>
  </si>
  <si>
    <t>pravá přístavba : 6,730*7,360*0,050</t>
  </si>
  <si>
    <t>stávající přístavba : 8,690*7,430*0,050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</si>
  <si>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</si>
  <si>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</si>
  <si>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</si>
  <si>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Odkaz na mn. položky pořadí 142 : 159,99000</t>
  </si>
  <si>
    <t>632443311R00</t>
  </si>
  <si>
    <t>Potěr litý cementový pevnost v tlaku 30 MPa, pokládaná plocha do 100 m2, tloušťky 50 mm</t>
  </si>
  <si>
    <t>dovoz směsi, doprava pomocí šnekového čerpadla, lití hadicí na plochu, srovnání latí do roviny</t>
  </si>
  <si>
    <t xml:space="preserve">skladba A : </t>
  </si>
  <si>
    <t>1.01 : 6,530</t>
  </si>
  <si>
    <t>1.02 : 2,700</t>
  </si>
  <si>
    <t>1.14 : 35,020</t>
  </si>
  <si>
    <t xml:space="preserve">skladba B : </t>
  </si>
  <si>
    <t xml:space="preserve">skladba C : </t>
  </si>
  <si>
    <t xml:space="preserve">skladba D : </t>
  </si>
  <si>
    <t>1.19 : 8,480</t>
  </si>
  <si>
    <t xml:space="preserve">skladba E : </t>
  </si>
  <si>
    <t>632443312R00</t>
  </si>
  <si>
    <t>Potěr litý cementový pevnost v tlaku 30 MPa, pokládaná plocha do 100 m2, příplatek za každých 5 mm tloušťky</t>
  </si>
  <si>
    <t>Koeficient : 2</t>
  </si>
  <si>
    <t>639571120R00</t>
  </si>
  <si>
    <t>Podklad pod okapových chodník ze štěrku tl. 200 mm</t>
  </si>
  <si>
    <t>bez obrubníku</t>
  </si>
  <si>
    <t>63R001</t>
  </si>
  <si>
    <t>D+M doplnění venkovního parapetu šířky 180 mm, délky 1050 mm - podrobný popis viz. PD</t>
  </si>
  <si>
    <t>DOPLNĚNÍ VENKOVNÍHO PARAPETU VE SKLADBĚ</t>
  </si>
  <si>
    <t>- TERACOVÁ DESKA TL. 30 MM S PŘESAHEM 30 MM PŘED FASÁDU A S OKAPNÍ DRÁŽKOU</t>
  </si>
  <si>
    <t>- PENETRACE + MRAZUVZDORNÉ FLEXIBILNÍ LEPIDLO</t>
  </si>
  <si>
    <t>- HYDROIZOLAČNÍ STĚRKA VYTAŽENA NA STĚNY A RÁM DVEŘÍ</t>
  </si>
  <si>
    <t xml:space="preserve">  KOUTY VYZTUŽIT SYSTÉMOVOU PÁSKOU</t>
  </si>
  <si>
    <t>- CEMENTOVÝ POTĚR C30 TL. 50 MM</t>
  </si>
  <si>
    <t>63R002</t>
  </si>
  <si>
    <t>D+M doplnění podlahy šířky 450 mm, délky 1050 mm - podrobný popis viz. PD</t>
  </si>
  <si>
    <t>DOPLNĚNÍ PODLAHY VE SKLADBĚ</t>
  </si>
  <si>
    <t>- HOMOGENNÍ ZÁTĚŽOVÁ PVC TL. 2 MM</t>
  </si>
  <si>
    <t>- PENETRACE + LEPIDLO</t>
  </si>
  <si>
    <t>- SAMONIVELAČNÍ STĚRKA TL. 2 MM</t>
  </si>
  <si>
    <t>- PE FÓLIE</t>
  </si>
  <si>
    <t>- EPS 150 S TL. 50 MM</t>
  </si>
  <si>
    <t>58333663R</t>
  </si>
  <si>
    <t>kamenivo přírodní těžené frakce 22,0 až 33,0 mm; třída prané, kačírek</t>
  </si>
  <si>
    <t>l</t>
  </si>
  <si>
    <t>Odkaz na mn. položky pořadí 140 : 8,46498*1000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</si>
  <si>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</si>
  <si>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</si>
  <si>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viz. výpis ocelových výrobků : </t>
  </si>
  <si>
    <t>O-1 : 4,000</t>
  </si>
  <si>
    <t>O-2 : 1,000</t>
  </si>
  <si>
    <t>O-3 : 3,000</t>
  </si>
  <si>
    <t>O-4 : 2,000</t>
  </si>
  <si>
    <t>O-5 : 1,000</t>
  </si>
  <si>
    <t>O-6 : 1,000</t>
  </si>
  <si>
    <t>O-7 : 1,000</t>
  </si>
  <si>
    <t>O-8 : 1,000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</si>
  <si>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</si>
  <si>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</si>
  <si>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</si>
  <si>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1.14 : 1,280*2</t>
  </si>
  <si>
    <t>1.17 : 4,220</t>
  </si>
  <si>
    <t>1.20 : 0,900</t>
  </si>
  <si>
    <t>1.21 : 0,900</t>
  </si>
  <si>
    <t>553308462R</t>
  </si>
  <si>
    <t>zárubeň kovová s drážkou, s těsněním, obložková, dvourámová; pro dodatečnou montáž; ústí 100 mm; š průchodu 700 mm; h průchodu 1 970 mm; konstrukce šroubovaná; posuv +/- 0 mm; L, P; závěsy kapsové</t>
  </si>
  <si>
    <t>553308463R</t>
  </si>
  <si>
    <t>zárubeň kovová s drážkou, s těsněním, obložková, dvourámová; pro dodatečnou montáž; ústí 100 mm; š průchodu 800 mm; h průchodu 1 970 mm; konstrukce šroubovaná; posuv +/- 0 mm; L, P; závěsy kapsové</t>
  </si>
  <si>
    <t>Protipožární EW30.</t>
  </si>
  <si>
    <t>553308472R</t>
  </si>
  <si>
    <t>zárubeň kovová s drážkou, s těsněním, obložková, dvourámová; pro dodatečnou montáž; ústí 125 mm; š průchodu 700 mm; h průchodu 1 970 mm; konstrukce šroubovaná; posuv +/- 0 mm; L, P; závěsy kapsové</t>
  </si>
  <si>
    <t>553308473R</t>
  </si>
  <si>
    <t>zárubeň kovová s drážkou, s těsněním, obložková, dvourámová; pro dodatečnou montáž; ústí 125 mm; š průchodu 800 mm; h průchodu 1 970 mm; konstrukce šroubovaná; posuv +/- 0 mm; L, P; závěsy kapsové</t>
  </si>
  <si>
    <t>553308474R</t>
  </si>
  <si>
    <t>zárubeň kovová s drážkou, s těsněním, obložková, dvourámová; pro dodatečnou montáž; ústí 125 mm; š průchodu 900 mm; h průchodu 1 970 mm; konstrukce šroubovaná; posuv +/- 0 mm; L, P; závěsy kapsové</t>
  </si>
  <si>
    <t>5533536020R</t>
  </si>
  <si>
    <t>pouzdro pro posuvné dveře jednostranné, zárubeň v rovině s obrysem stěny; š průchodu 800 mm; h průchodu 1 970 mm; tl. dokončené příčky 125, 150 mm</t>
  </si>
  <si>
    <t>894432111R00</t>
  </si>
  <si>
    <t>Osazení plastových šachet revizních průměr 315 mm</t>
  </si>
  <si>
    <t>899101111R00</t>
  </si>
  <si>
    <t>Osazení poklopů litinových a ocelových o hmotnost jednotlivě do 50 kg</t>
  </si>
  <si>
    <t>28697100R</t>
  </si>
  <si>
    <t>dno šachetní přímý tok; PP; T1; DN = 356,0 mm; l = 524 mm; š = 370 mm; h = 239 mm; DN žlabu 110 mm</t>
  </si>
  <si>
    <t>Odkaz na mn. položky pořadí 156 : 1,00000</t>
  </si>
  <si>
    <t>286971400R</t>
  </si>
  <si>
    <t>trubka plastová kanalizační PVC-U; korugovaná; D = 353,0 mm; l = 2000,0 mm</t>
  </si>
  <si>
    <t>55241700R</t>
  </si>
  <si>
    <t>poklop kanalizační do šachtové roury; DN šachty 315 mm; litinový; únosnost 1 500 kg</t>
  </si>
  <si>
    <t>Odkaz na mn. položky pořadí 157 : 1,00000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</si>
  <si>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</si>
  <si>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</si>
  <si>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</si>
  <si>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okapový chodník : 72,000</t>
  </si>
  <si>
    <t>59217331R</t>
  </si>
  <si>
    <t>obrubník zahradní materiál beton; l = 1000,0 mm; š = 50,0 mm; h = 200,0 mm; barva šedá</t>
  </si>
  <si>
    <t>Odkaz na mn. položky pořadí 161 : 72,00000</t>
  </si>
  <si>
    <t>941941031R00</t>
  </si>
  <si>
    <t>Montáž lešení lehkého pracovního řadového s podlahami šířky od 0,80 do 1,00 m, výšky do 10 m</t>
  </si>
  <si>
    <t>800-3</t>
  </si>
  <si>
    <t>Včetně kotvení lešení.</t>
  </si>
  <si>
    <t>jižní : 11,650*3,000</t>
  </si>
  <si>
    <t>západní : 26,620*8,000</t>
  </si>
  <si>
    <t>východní : 98,120</t>
  </si>
  <si>
    <t>severní : 82,200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</si>
  <si>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</si>
  <si>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</si>
  <si>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Odkaz na mn. položky pořadí 163 : 428,23000*3</t>
  </si>
  <si>
    <t>941941831R00</t>
  </si>
  <si>
    <t>Demontáž lešení lehkého řadového s podlahami šířky od 0,8 do 1 m, výšky do 10 m</t>
  </si>
  <si>
    <t>Odkaz na mn. položky pořadí 163 : 428,23000</t>
  </si>
  <si>
    <t>941955001R00</t>
  </si>
  <si>
    <t>Lešení lehké pracovní pomocné pomocné, o výšce lešeňové podlahy do 1,2 m</t>
  </si>
  <si>
    <t>1.02 : 34,890</t>
  </si>
  <si>
    <t>1.15 : 49,880/3</t>
  </si>
  <si>
    <t>941955002R00</t>
  </si>
  <si>
    <t>Lešení lehké pracovní pomocné pomocné, o výšce lešeňové podlahy přes 1,2 do 1,9 m</t>
  </si>
  <si>
    <t xml:space="preserve">venkovní stěny - obklad : </t>
  </si>
  <si>
    <t>7,180+5,830+3,710</t>
  </si>
  <si>
    <t>5,450+13,880+4,890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</si>
  <si>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</si>
  <si>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</si>
  <si>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311,000</t>
  </si>
  <si>
    <t>35,000</t>
  </si>
  <si>
    <t>953981204R00</t>
  </si>
  <si>
    <t>Chemické kotvy do betonu, do cihelného zdiva do betonu, hloubky 125 mm, M 16, malta pro chemické kotvy dvousložková do plných materiálů</t>
  </si>
  <si>
    <t>16,000</t>
  </si>
  <si>
    <t>954312201R00</t>
  </si>
  <si>
    <t>Obklady konstrukcí sádrokartonovými deskami opláštění vodorovných konstrukcí dvoustranné od 200x200 mm do 500x500 mm, deskami standard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</si>
  <si>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</si>
  <si>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</si>
  <si>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</si>
  <si>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2.08 : 2,700</t>
  </si>
  <si>
    <t>961044111R00</t>
  </si>
  <si>
    <t>Bourání základů z betonu prostého</t>
  </si>
  <si>
    <t>801-3</t>
  </si>
  <si>
    <t>nebo vybourání otvorů průřezové plochy přes 4 m2 v základech,</t>
  </si>
  <si>
    <t>uvnitř v místě patek : 0,700*0,600*0,600*2</t>
  </si>
  <si>
    <t>0,900*0,600*0,600*2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</si>
  <si>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</si>
  <si>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</si>
  <si>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</si>
  <si>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>1.18 : 1,810*2,900</t>
  </si>
  <si>
    <t>4,100*2,900</t>
  </si>
  <si>
    <t>-1,100*1,970</t>
  </si>
  <si>
    <t>962031123R00</t>
  </si>
  <si>
    <t>Bourání příček z cihel pálených děrovaných, tloušťky 80 mm</t>
  </si>
  <si>
    <t>1.20 : (1,785+1,830+0,600)*2,900</t>
  </si>
  <si>
    <t>1.17 : 1,200*2,900</t>
  </si>
  <si>
    <t>-0,600*1,970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</si>
  <si>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</si>
  <si>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</si>
  <si>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</si>
  <si>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1.15 : 0,810*2,800*0,450</t>
  </si>
  <si>
    <t>(6,550-0,810)*2,800*0,300</t>
  </si>
  <si>
    <t>-0,900*0,900*0,450</t>
  </si>
  <si>
    <t>-0,800*1,970*0,300*2</t>
  </si>
  <si>
    <t>1.18 : 0,400*0,450*2,900</t>
  </si>
  <si>
    <t>0,400*0,360*2,900</t>
  </si>
  <si>
    <t>4,250*0,300*2,900</t>
  </si>
  <si>
    <t>1.21 : 2,090*2,900*0,185</t>
  </si>
  <si>
    <t>962032631R00</t>
  </si>
  <si>
    <t>Bourání zdiva nadzákladového komínového z jakýchkoliv cihel pálených, šamotových nebo vápenopískových nad střechou, na maltu vápenou nebo vápenocementovou</t>
  </si>
  <si>
    <t xml:space="preserve">viz. technická zpráva - Půda : </t>
  </si>
  <si>
    <t>0,450*0,450*2,600*2</t>
  </si>
  <si>
    <t>0,500*1,550*3,700*2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</si>
  <si>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</si>
  <si>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</si>
  <si>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</si>
  <si>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žb atika včetně překladu : 0,250*0,400*1,350</t>
  </si>
  <si>
    <t>963016111R00</t>
  </si>
  <si>
    <t>Demontáž sádrokartonových a sádrovláknitých podhledů z desek bez minerální izolace, na jednoduché ocelové konstrukci, 1x opláštěné tl. 12,5 mm</t>
  </si>
  <si>
    <t>Místo SDK jsou OSB desky.</t>
  </si>
  <si>
    <t>963042819R00</t>
  </si>
  <si>
    <t>Bourání jakýchkoliv betonových schodišťových stupňů zhotovených na místě</t>
  </si>
  <si>
    <t>1.04 : 1,050*2</t>
  </si>
  <si>
    <t>964073321R00</t>
  </si>
  <si>
    <t>Vybourání válcovaných nosníků uložených ve zdivu cihelném, délky do 6 m, hmotnosti do 20 kg/m</t>
  </si>
  <si>
    <t>včetně pomocného lešení o výšce podlahy do 1900 mm a pro zatížení do 1,5 kPa  (150 kg/m2)</t>
  </si>
  <si>
    <t>1.05 : 14,400/1000*3,770</t>
  </si>
  <si>
    <t>965042121RT1</t>
  </si>
  <si>
    <t>Bourání podkladů pod dlažby nebo litých celistvých dlažeb a mazanin  betonových nebo z litého asfaltu, tloušťky do 100 mm, plochy do 1 m2</t>
  </si>
  <si>
    <t xml:space="preserve">viz. technická zpráva - Místnost 1.18, 1.25-1.29 : </t>
  </si>
  <si>
    <t>1.29 : 0,680*0,050</t>
  </si>
  <si>
    <t>965042131RT1</t>
  </si>
  <si>
    <t>Bourání podkladů pod dlažby nebo litých celistvých dlažeb a mazanin  betonových nebo z litého asfaltu, tloušťky do 100 mm, plochy do 4 m2</t>
  </si>
  <si>
    <t xml:space="preserve">viz. technická zpráva - Místnost 1.15 : </t>
  </si>
  <si>
    <t>1.15 : 2,000*0,058</t>
  </si>
  <si>
    <t>1.25 : 2,320*0,050</t>
  </si>
  <si>
    <t>1.26 : 1,790*0,050</t>
  </si>
  <si>
    <t>1.28 : 3,310*0,05</t>
  </si>
  <si>
    <t>965042141RT3</t>
  </si>
  <si>
    <t>Bourání podkladů pod dlažby nebo litých celistvých dlažeb a mazanin  betonových nebo z litého asfaltu, tloušťky do 100 mm, plochy přes 4 m2</t>
  </si>
  <si>
    <t xml:space="preserve">viz. technická zpráva - Místnost 1.04 : </t>
  </si>
  <si>
    <t>1.04 : 10,680*0,050</t>
  </si>
  <si>
    <t>1.15 : (4,410+2,100)*0,050</t>
  </si>
  <si>
    <t>4,100*3,050*0,050</t>
  </si>
  <si>
    <t xml:space="preserve">viz. technická zpráva - Místnost 1.18, 1.9, 1.25-1.29 : </t>
  </si>
  <si>
    <t>1.18 : 6,770*0,050</t>
  </si>
  <si>
    <t>1.19 : 4,100*1,150*0,050</t>
  </si>
  <si>
    <t>1.27 : 5,160*0,050</t>
  </si>
  <si>
    <t>965042241RT1</t>
  </si>
  <si>
    <t>Bourání podkladů pod dlažby nebo litých celistvých dlažeb a mazanin  betonových nebo z litého asfaltu, tloušťky přes 100 mm, plochy přes 4 m2</t>
  </si>
  <si>
    <t>1.04 : 10,680*0,150</t>
  </si>
  <si>
    <t>1.15 : (4,410+2,100)*0,150</t>
  </si>
  <si>
    <t>4,100*3,050*0,150</t>
  </si>
  <si>
    <t xml:space="preserve">viz. technická zpráva - Místnost 1.18, 1.19, 1.25-1.29 : </t>
  </si>
  <si>
    <t xml:space="preserve">  1.18 : 6,770</t>
  </si>
  <si>
    <t xml:space="preserve">  1.19 : 4,100*1,150</t>
  </si>
  <si>
    <t xml:space="preserve">  1.25 : 2,320</t>
  </si>
  <si>
    <t xml:space="preserve">  1.26 : 1,790</t>
  </si>
  <si>
    <t xml:space="preserve">  1.27 : 5,160</t>
  </si>
  <si>
    <t xml:space="preserve">  1.28 : 3,310</t>
  </si>
  <si>
    <t xml:space="preserve">  1.29 : 0,680</t>
  </si>
  <si>
    <t>24,74500*0,150</t>
  </si>
  <si>
    <t xml:space="preserve">viz. půdorys 1NP - bourání : </t>
  </si>
  <si>
    <t>1,350*0,150</t>
  </si>
  <si>
    <t>2,100*0,150</t>
  </si>
  <si>
    <t>1,400*0,150</t>
  </si>
  <si>
    <t>0,800*0,150*2*2</t>
  </si>
  <si>
    <t>4,200*0,150*2</t>
  </si>
  <si>
    <t>965049111R00</t>
  </si>
  <si>
    <t>Bourání podkladů pod dlažby nebo litých celistvých dlažeb a mazanin  příplatek za bourání mazanin vyztužených svařovanou sítí, tloušťky do 100 mm</t>
  </si>
  <si>
    <t>965049112R00</t>
  </si>
  <si>
    <t>Bourání podkladů pod dlažby nebo litých celistvých dlažeb a mazanin  příplatek za bourání mazanin vyztužených svařovanou sítí, tloušťky přes 100 mm</t>
  </si>
  <si>
    <t xml:space="preserve">viz. technická zpráva - Místnost 1.03 : </t>
  </si>
  <si>
    <t>1.03 : 16,360/2*0,150</t>
  </si>
  <si>
    <t>24,7450*0,150</t>
  </si>
  <si>
    <t>965081713RT1</t>
  </si>
  <si>
    <t>Bourání podlah z keramických dlaždic, tloušťky do 10 mm, plochy přes 1 m2</t>
  </si>
  <si>
    <t>bez podkladního lože, s jakoukoliv výplní spár</t>
  </si>
  <si>
    <t>1.15 : 4,410+2,100</t>
  </si>
  <si>
    <t>4,100*3,050</t>
  </si>
  <si>
    <t xml:space="preserve">viz. technická zpráva - Místnost 1.05, 1.18, 1.19, 1.25-1.29 : </t>
  </si>
  <si>
    <t>1.05 : 10,030</t>
  </si>
  <si>
    <t>1.19 : 4,100*1,150</t>
  </si>
  <si>
    <t>1.25 : 2,320</t>
  </si>
  <si>
    <t>1.26 : 1,790</t>
  </si>
  <si>
    <t>1.28 : 3,310</t>
  </si>
  <si>
    <t>1.29 : 0,680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</si>
  <si>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</si>
  <si>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</si>
  <si>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</si>
  <si>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1.29 : (0,900+2,100*2)*0,450</t>
  </si>
  <si>
    <t>1.18 : 2,900*0,300*2</t>
  </si>
  <si>
    <t>4,250*0,300</t>
  </si>
  <si>
    <t>(1,150+1,900)*2*0,150*2</t>
  </si>
  <si>
    <t>O-8 : (0,800+1,970*2)*0,200*1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</si>
  <si>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</si>
  <si>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</si>
  <si>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</si>
  <si>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 xml:space="preserve">stávající vstupní dveře : </t>
  </si>
  <si>
    <t>0,450*2,000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</si>
  <si>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</si>
  <si>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</si>
  <si>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</si>
  <si>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5,000</t>
  </si>
  <si>
    <t>1.15 : 1,000</t>
  </si>
  <si>
    <t>2,000*2</t>
  </si>
  <si>
    <t>968061125R00</t>
  </si>
  <si>
    <t>Vyvěšení nebo zavěšení dřevěných křídel dveří, plochy do 2 m2</t>
  </si>
  <si>
    <t>pro O-8 : 1,000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</si>
  <si>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</si>
  <si>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</si>
  <si>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</si>
  <si>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1,170*1,170*5</t>
  </si>
  <si>
    <t>1.15 : 0,900*1,500</t>
  </si>
  <si>
    <t>968062356R00</t>
  </si>
  <si>
    <t>Vybourání dřevěných rámů oken dvojitých nebo zdvojených, plochy do 4 m2</t>
  </si>
  <si>
    <t>1,150*1,900*2</t>
  </si>
  <si>
    <t>968062455R00</t>
  </si>
  <si>
    <t>Vybourání dřevěných rámů dveřních zárubní, plochy do 2 m2</t>
  </si>
  <si>
    <t>1,000*1,970</t>
  </si>
  <si>
    <t>968071125R00</t>
  </si>
  <si>
    <t>Vyvěšení nebo zavěšení kovových křídel dveří, plochy do 2 m2</t>
  </si>
  <si>
    <t>s případným uložením a opětovným zavěšením po provedení stavebních změn,</t>
  </si>
  <si>
    <t>2.01 : 1,000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</si>
  <si>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</si>
  <si>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</si>
  <si>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0,900*1,970*8</t>
  </si>
  <si>
    <t>2.01 : 0,800*1,970*1</t>
  </si>
  <si>
    <t>pro O-8 : 0,800*1,970*1</t>
  </si>
  <si>
    <t>968096002R00</t>
  </si>
  <si>
    <t xml:space="preserve">Vybourání vnitřních parapetů plastových, šířky do 50 cm,  </t>
  </si>
  <si>
    <t xml:space="preserve">u stávajícího vstupu : </t>
  </si>
  <si>
    <t>1,150*2</t>
  </si>
  <si>
    <t>1,170+2,840+3,000</t>
  </si>
  <si>
    <t>970031100R00</t>
  </si>
  <si>
    <t>Jádrové vrtání, kruhové prostupy v cihelném zdivu jádrové vrtání, do D 100 mm</t>
  </si>
  <si>
    <t>0,800</t>
  </si>
  <si>
    <t>1.23 : 0,380</t>
  </si>
  <si>
    <t>1.26 : 0,300</t>
  </si>
  <si>
    <t>970031160R00</t>
  </si>
  <si>
    <t>Jádrové vrtání, kruhové prostupy v cihelném zdivu jádrové vrtání, do D 160 mm</t>
  </si>
  <si>
    <t>1.24 : 0,380</t>
  </si>
  <si>
    <t>970031200R00</t>
  </si>
  <si>
    <t>Jádrové vrtání, kruhové prostupy v cihelném zdivu jádrové vrtání, do D 200 mm</t>
  </si>
  <si>
    <t>1.25 : 0,300</t>
  </si>
  <si>
    <t>1.04 - po VZT : 0,700</t>
  </si>
  <si>
    <t>0,330</t>
  </si>
  <si>
    <t>970033100R00</t>
  </si>
  <si>
    <t>Jádrové vrtání, kruhové prostupy v cihelném zdivu příplatek za jádrové vrtání ve H nad 1,5 m , do D 100 mm</t>
  </si>
  <si>
    <t>Odkaz na mn. položky pořadí 198 : 1,48000</t>
  </si>
  <si>
    <t>970033160R00</t>
  </si>
  <si>
    <t>Jádrové vrtání, kruhové prostupy v cihelném zdivu příplatek za jádrové vrtání ve H nad 1,5 m , do D 160 mm</t>
  </si>
  <si>
    <t>Odkaz na mn. položky pořadí 199 : 0,38000</t>
  </si>
  <si>
    <t>970033200R00</t>
  </si>
  <si>
    <t>Jádrové vrtání, kruhové prostupy v cihelném zdivu příplatek za jádrové vrtání ve H nad 1,5 m , do D 200 mm</t>
  </si>
  <si>
    <t>Odkaz na mn. položky pořadí 200 : 1,33000</t>
  </si>
  <si>
    <t>970035100R00</t>
  </si>
  <si>
    <t>Jádrové vrtání, kruhové prostupy v cihelném zdivu příplatek za šikmé jádrové vrtání, do D 100 mm</t>
  </si>
  <si>
    <t>971033451R00</t>
  </si>
  <si>
    <t>Vybourání otvorů ve zdivu cihelném z jakýchkoliv cihel pálených_x000D_
 na jakoukoliv maltu vápenou nebo vápenocementovou, plochy do 0,25 m2, tloušťky do 450 mm</t>
  </si>
  <si>
    <t>základovém nebo nadzákladovém,</t>
  </si>
  <si>
    <t>Včetně pomocného lešení o výšce podlahy do 1900 mm a pro zatížení do 1,5 kPa  (150 kg/m2).</t>
  </si>
  <si>
    <t xml:space="preserve">viz. výkres bourání : </t>
  </si>
  <si>
    <t>1.28 : 1,000</t>
  </si>
  <si>
    <t>971033641R00</t>
  </si>
  <si>
    <t>Vybourání otvorů ve zdivu cihelném z jakýchkoliv cihel pálených_x000D_
 na jakoukoliv maltu vápenou nebo vápenocementovou, plochy do 4 m2, tloušťky do 300 mm</t>
  </si>
  <si>
    <t>1.17 : 0,900*2,070*0,300</t>
  </si>
  <si>
    <t>1.18 : 0,900*2,500*0,300</t>
  </si>
  <si>
    <t>1.19 : 1,150*2,500*0,300</t>
  </si>
  <si>
    <t>971033651R00</t>
  </si>
  <si>
    <t>Vybourání otvorů ve zdivu cihelném z jakýchkoliv cihel pálených_x000D_
 na jakoukoliv maltu vápenou nebo vápenocementovou, plochy do 4 m2, tloušťky do 600 mm</t>
  </si>
  <si>
    <t>1.29 : 0,900*2,100*0,450</t>
  </si>
  <si>
    <t>973042241R00</t>
  </si>
  <si>
    <t>Vysekání výklenků a kapes ve zdivu betonovém kapes_x000D_
 plochy do 0,1 m2, hloubky do 150 mm</t>
  </si>
  <si>
    <t>974031133R00</t>
  </si>
  <si>
    <t>Vysekání rýh v jakémkoliv zdivu cihelném v ploše_x000D_
 do hloubky 50 mm, šířky do 100 mm</t>
  </si>
  <si>
    <t>1,100*6</t>
  </si>
  <si>
    <t>0,900*2</t>
  </si>
  <si>
    <t>974031142R00</t>
  </si>
  <si>
    <t>Vysekání rýh v jakémkoliv zdivu cihelném v ploše_x000D_
 do hloubky 70 mm, šířky do 70 mm</t>
  </si>
  <si>
    <t>1.18 : 3,000</t>
  </si>
  <si>
    <t>974031164R00</t>
  </si>
  <si>
    <t>Vysekání rýh v jakémkoliv zdivu cihelném v ploše_x000D_
 do hloubky 150 mm, šířky do 150 mm</t>
  </si>
  <si>
    <t>1.15 : 6,000*3</t>
  </si>
  <si>
    <t>974031165R00</t>
  </si>
  <si>
    <t>Vysekání rýh v jakémkoliv zdivu cihelném v ploše_x000D_
 do hloubky 150 mm, šířky do 200 mm</t>
  </si>
  <si>
    <t>pravá přístavba - strop : 7,180</t>
  </si>
  <si>
    <t>2.01 : 1,200*2</t>
  </si>
  <si>
    <t>975043111R00</t>
  </si>
  <si>
    <t>Jednořadové podchycení stropů pro osazení nosníků pro osazení nosníků do výšky podchycení 3,5 m_x000D_
 při zatížení hmotnosti do 750 kg/m</t>
  </si>
  <si>
    <t>1.15 : 6,000*2</t>
  </si>
  <si>
    <t>978013191R00</t>
  </si>
  <si>
    <t>Otlučení omítek vápenných nebo vápenocementových vnitřních s vyškrabáním spár, s očištěním zdiva stěn, v rozsahu do 100 %</t>
  </si>
  <si>
    <t>1.15 : (1,200+1,750)*(2,800-2,050)</t>
  </si>
  <si>
    <t>1,200*(2,800-1,500)</t>
  </si>
  <si>
    <t>(1,100+1,020)*(2,800-2,050)</t>
  </si>
  <si>
    <t>4,350*(2,800-2,050)*2</t>
  </si>
  <si>
    <t>(2,625+1,200+1,425)*2,800</t>
  </si>
  <si>
    <t>(4,610+4,310+5,410)*2,800</t>
  </si>
  <si>
    <t>978015291R00</t>
  </si>
  <si>
    <t>Otlučení omítek vápenných nebo vápenocementových vnějších s vyškrabáním spár, s očištěním zdiva_x000D_
 1. až 4. stupni složitosti, v rozsahu do 100 %</t>
  </si>
  <si>
    <t>978041210R00</t>
  </si>
  <si>
    <t>Odstranění kontaktního zateplovacího systému z fasádního polystyrenu EPS F, tloušťky 100 mm, bez omítky</t>
  </si>
  <si>
    <t xml:space="preserve">viz. technická zpráva - Místnost 1.17, 1.19, 1.24 : </t>
  </si>
  <si>
    <t xml:space="preserve">pohled severní : </t>
  </si>
  <si>
    <t>40,520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</si>
  <si>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</si>
  <si>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</si>
  <si>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</si>
  <si>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1.15 : (1,200+1,750)*2,050</t>
  </si>
  <si>
    <t>1,200*1,500</t>
  </si>
  <si>
    <t>(1,100+1,020)*2,050</t>
  </si>
  <si>
    <t>4,350*2,050*2</t>
  </si>
  <si>
    <t>(1,600+0,900)*2,050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</si>
  <si>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</si>
  <si>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</si>
  <si>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</si>
  <si>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1 : 81,47500</t>
  </si>
  <si>
    <t>96R001</t>
  </si>
  <si>
    <t>Demontáž dřevěného obkladu a zateplení stěny 800x450 mm včetně odvozu a likvidace suti</t>
  </si>
  <si>
    <t>96R002</t>
  </si>
  <si>
    <t>Demontáž SDK opláštění příčky v m.č. 2.09 do výšky 600 mm od podlahy, po montáži potrubí, nově opláštit SDK deskou tl. 12,5 mm, zapravit a vymalovat</t>
  </si>
  <si>
    <t>2.09 : 3,150*0,600</t>
  </si>
  <si>
    <t>96R003</t>
  </si>
  <si>
    <t>Provedení otvoru do střešního pláště pro odvětrání ZT</t>
  </si>
  <si>
    <t>PAROTĚSNÝ SAMOLEPÍCÍ ASFALTOVÝ PÁS UTĚSNIT K POTRUBÍ A ZPĚTNĚ ZAPRAVIT TEPENOU IZOLACI A HYDROIZOLAČNÍ FÓLI, UTĚSNIT K POTRUBÍ.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</si>
  <si>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</si>
  <si>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</si>
  <si>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</si>
  <si>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</si>
  <si>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</si>
  <si>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</si>
  <si>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17,18,19,21,22,23,24,25,26,27,29,30,31,33,34,35,36,37,38,39,40,41,42,43,45,46,47,48,49,50,51,52,53, : </t>
  </si>
  <si>
    <t xml:space="preserve">54,55,56,57,58,60,61,62,63,64,65,66,67,68,69,70,71,72,73,74,75,76,77,78,79,80,81,82,83,84,85,87,89, : </t>
  </si>
  <si>
    <t xml:space="preserve">90,91,92,93,94,95,97,99,100,101,103,104,105,106,107,108,109,110,111,112,113,114,115,116,117,118,119, : </t>
  </si>
  <si>
    <t xml:space="preserve">120,121,122,123,124,125,127,128,130,131,133,134,136,138,139,142,143,144,147,148,149,150,151,152,153, : </t>
  </si>
  <si>
    <t xml:space="preserve">154,155,157,158,159,160,161,162,163,164,166,167,168,169,170,172,173,174,176,177,179,188,192,193,194, : </t>
  </si>
  <si>
    <t xml:space="preserve">196,201,202,203,205,206,207,208,209,210,211,212,213, : </t>
  </si>
  <si>
    <t>Součet: : 431,76730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</si>
  <si>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</si>
  <si>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</si>
  <si>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</si>
  <si>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</si>
  <si>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Odkaz na mn. položky pořadí 226 : 159,19940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</si>
  <si>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</si>
  <si>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</si>
  <si>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227 : 59,42000</t>
  </si>
  <si>
    <t>711132311R00</t>
  </si>
  <si>
    <t>Provedení izolace proti zemní vlhkosti pásy na sucho svislá,  , nopovou fólií včetně uchycovacích prvků</t>
  </si>
  <si>
    <t>Odkaz na mn. položky pořadí 131 : 33,87600</t>
  </si>
  <si>
    <t>711141559R00</t>
  </si>
  <si>
    <t xml:space="preserve">Provedení izolace proti zemní vlhkosti pásy přitavením vodorovná, 1 vrstva, bez dodávky izolačních pásů,  </t>
  </si>
  <si>
    <t>levá přístavba : 66,590</t>
  </si>
  <si>
    <t>pravá přístavba : 7,180*5,830</t>
  </si>
  <si>
    <t>uvnitř : 50,750</t>
  </si>
  <si>
    <t>711142559R00</t>
  </si>
  <si>
    <t xml:space="preserve">Provedení izolace proti zemní vlhkosti pásy přitavením svislá, 1 vrstva, bez dodávky izolačních pásů,  </t>
  </si>
  <si>
    <t>levá přístavba : 36,250*0,500</t>
  </si>
  <si>
    <t xml:space="preserve">  u opěrné stěny : 9,900*1,100</t>
  </si>
  <si>
    <t>pravá přístavba : (7,180+5,830)*2*0,500</t>
  </si>
  <si>
    <t>uvnitř : 34,790*0,500</t>
  </si>
  <si>
    <t>711170101R00</t>
  </si>
  <si>
    <t>Odstranění izolace proti vodě - fólie vodorovná, volně</t>
  </si>
  <si>
    <t>711191271R00</t>
  </si>
  <si>
    <t>Provedení izolace proti zemní vlhkosti ostatní svislé uložení, podkladní textilie, bez dodávky materiálu</t>
  </si>
  <si>
    <t>711212000RU1</t>
  </si>
  <si>
    <t>Izolace proti netlakové vodě - nátěry a stěrky nátěr podkladní pod hydroizolační stěrky</t>
  </si>
  <si>
    <t>Odkaz na mn. položky pořadí 231 : 75,45220</t>
  </si>
  <si>
    <t>711212002RT3</t>
  </si>
  <si>
    <t>Izolace proti netlakové vodě - nátěry a stěrky stěrka hydroizolační  proti vlhkosti</t>
  </si>
  <si>
    <t>jednovrstvá</t>
  </si>
  <si>
    <t>18,440*0,060</t>
  </si>
  <si>
    <t>-0,800*0,060</t>
  </si>
  <si>
    <t>-1,150*0,060</t>
  </si>
  <si>
    <t>1,000*2*(2,020-0,060)</t>
  </si>
  <si>
    <t>(8,770+4,700+0,270)*2*0,060</t>
  </si>
  <si>
    <t>-0,900*3*0,060</t>
  </si>
  <si>
    <t>(4,400+1,650)*2*0,060</t>
  </si>
  <si>
    <t>-0,900*0,060</t>
  </si>
  <si>
    <t>5,600*0,060</t>
  </si>
  <si>
    <t>-0,700*0,060</t>
  </si>
  <si>
    <t>1,000*3*(2,100-0,060)</t>
  </si>
  <si>
    <t>711212601RT2</t>
  </si>
  <si>
    <t>Izolace proti netlakové vodě - nátěry a stěrky doplňky_x000D_
 těsnicí pás do spoje podlaha stěna š 100 mm</t>
  </si>
  <si>
    <t xml:space="preserve">1.04 : </t>
  </si>
  <si>
    <t>18,440</t>
  </si>
  <si>
    <t>-0,800</t>
  </si>
  <si>
    <t>-1,150</t>
  </si>
  <si>
    <t xml:space="preserve">1.17 : </t>
  </si>
  <si>
    <t>(8,770+4,700+0,270)*2</t>
  </si>
  <si>
    <t>-0,900*3</t>
  </si>
  <si>
    <t xml:space="preserve">1.18 : </t>
  </si>
  <si>
    <t>(4,400+1,650)*2</t>
  </si>
  <si>
    <t>-0,900</t>
  </si>
  <si>
    <t xml:space="preserve">1.21 : </t>
  </si>
  <si>
    <t>5,600</t>
  </si>
  <si>
    <t>-0,700</t>
  </si>
  <si>
    <t>711212602RT2</t>
  </si>
  <si>
    <t>Izolace proti netlakové vodě - nátěry a stěrky doplňky_x000D_
 těsnicí roh do spoje podlaha stěna</t>
  </si>
  <si>
    <t>1.04 : 15,000</t>
  </si>
  <si>
    <t>1.17 : 12,000</t>
  </si>
  <si>
    <t>1.18 : 4,000</t>
  </si>
  <si>
    <t>1.21 : 4,000</t>
  </si>
  <si>
    <t>711212611RT2</t>
  </si>
  <si>
    <t>Izolace proti netlakové vodě - nátěry a stěrky doplňky_x000D_
 těsnicí pás šířky 100 mm do svislých koutů</t>
  </si>
  <si>
    <t>1.04 : 0,060*7</t>
  </si>
  <si>
    <t>2,020*1</t>
  </si>
  <si>
    <t>1.17 : 0,060*8</t>
  </si>
  <si>
    <t>1.18 : 0,060*4</t>
  </si>
  <si>
    <t>1.21 : 0,060*2</t>
  </si>
  <si>
    <t>2,100*2</t>
  </si>
  <si>
    <t>28323132R</t>
  </si>
  <si>
    <t>fólie izolační zemní protiradonová, drenážní, ochranná; tloušťka 0,60 mm; výška nopů 8,0 mm; HDPE</t>
  </si>
  <si>
    <t>Odkaz na mn. položky pořadí 225 : 33,87600</t>
  </si>
  <si>
    <t>62852265R</t>
  </si>
  <si>
    <t>pás izolační z modifikovaného asfaltu natavitelný, mechanicky kotvený; nosná vložka skelná tkanina; horní strana jemný minerální posyp; spodní strana PE fólie; tl. 4,0 mm</t>
  </si>
  <si>
    <t>Koeficient : 0,15</t>
  </si>
  <si>
    <t>Koeficient : 0,20</t>
  </si>
  <si>
    <t>69366198R</t>
  </si>
  <si>
    <t>geotextilie PP; funkce separační, ochranná, výztužná, filtrační; plošná hmotnost 300 g/m2; zpevněná oboustranně</t>
  </si>
  <si>
    <t>Odkaz na mn. položky pořadí 229 : 59,42000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</si>
  <si>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</si>
  <si>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</si>
  <si>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</si>
  <si>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223,224,225,226,227,230,231,232,233,234,235,236,237, : </t>
  </si>
  <si>
    <t>Součet: : 1,65084</t>
  </si>
  <si>
    <t>712311101RZ1</t>
  </si>
  <si>
    <t>Povlakové krytiny střech do 10° za studena nátěrem 1 x, penetračním nebo asfaltovým lakem, včetně dodávky materiálu</t>
  </si>
  <si>
    <t>levá přístavba : 58,480</t>
  </si>
  <si>
    <t>34,320*0,200</t>
  </si>
  <si>
    <t>pravá přístavba : 53,050</t>
  </si>
  <si>
    <t>29,860*0,200</t>
  </si>
  <si>
    <t xml:space="preserve">viz. výkres řez A-A : </t>
  </si>
  <si>
    <t>doplnění střechy v místě vybourané atiky : 0,700*2,000</t>
  </si>
  <si>
    <t>712341559R00</t>
  </si>
  <si>
    <t>Povlakové krytiny střech do 10° pásy přitavením v celé ploše, 1 vrstva, bez dodávky pásu</t>
  </si>
  <si>
    <t>712372111RV1</t>
  </si>
  <si>
    <t xml:space="preserve">Povlakové krytiny střech do 10° termoplasty kotvené do betonu, 4 kotvy/m2, pro tl. izolace do 300 mm, bez dodávky fólie,  </t>
  </si>
  <si>
    <t>včetně ukotvení k podkladu hmoždinkami, svaření všech spojů a překrytí kotev fólií.</t>
  </si>
  <si>
    <t>levá přístavba : 67,140</t>
  </si>
  <si>
    <t>33,600*0,200</t>
  </si>
  <si>
    <t>pravá přístavba : 57,470</t>
  </si>
  <si>
    <t>29,060*0,150</t>
  </si>
  <si>
    <t>doplnění střechy v místě vybourané atiky : 1,000*2,500</t>
  </si>
  <si>
    <t>712391171R00</t>
  </si>
  <si>
    <t>Textílie na střechách do 10° podkladní, položení - bez dodávky textílie</t>
  </si>
  <si>
    <t>Odkaz na mn. položky pořadí 241 : 138,18900</t>
  </si>
  <si>
    <t>712391172R00</t>
  </si>
  <si>
    <t>Textílie na střechách do 10° ochranná, položení - bez dodávky textílie</t>
  </si>
  <si>
    <t>712R001</t>
  </si>
  <si>
    <t>D+M fólie z měkčeného PVC tl. 1,8 mm 400x400 mm vložená pod patky</t>
  </si>
  <si>
    <t>10,000</t>
  </si>
  <si>
    <t>283221092R</t>
  </si>
  <si>
    <t>fólie izolační střešní hydroizolační; tloušťka 1,80 mm; plošná hmotnost 2 300 g/m2; PVC-P, skelné rouno; µ = 20 000,0; pevnost v tahu - podélně 11,00 MPa; pevnost v tahu - příčně 11,00 MPa</t>
  </si>
  <si>
    <t>levá přístavba : 57,890</t>
  </si>
  <si>
    <t>34,220*0,200</t>
  </si>
  <si>
    <t>69366195R</t>
  </si>
  <si>
    <t>geotextilie skelná vlákna; funkce separační; plošná hmotnost 120 g/m2</t>
  </si>
  <si>
    <t>Odkaz na mn. položky pořadí 242 : 138,18900</t>
  </si>
  <si>
    <t>Odkaz na mn. položky pořadí 243 : 138,18900</t>
  </si>
  <si>
    <t>998712102R00</t>
  </si>
  <si>
    <t>Přesun hmot pro povlakové krytiny v objektech výšky přes 6 do 12 m</t>
  </si>
  <si>
    <t>50 m vodorovně</t>
  </si>
  <si>
    <t xml:space="preserve">239,240,243,245,246,247,248, : </t>
  </si>
  <si>
    <t>Součet: : 1,20126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</si>
  <si>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</si>
  <si>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</si>
  <si>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</si>
  <si>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1.04 : 10,680</t>
  </si>
  <si>
    <t>4,410+2,100</t>
  </si>
  <si>
    <t>713121111R00</t>
  </si>
  <si>
    <t>Montáž tepelné izolace podlah  jednovrstvá, bez dodávky materiálu</t>
  </si>
  <si>
    <t xml:space="preserve">viz. výkres krovu : </t>
  </si>
  <si>
    <t>171,160</t>
  </si>
  <si>
    <t>713121121R00</t>
  </si>
  <si>
    <t>Montáž tepelné izolace podlah  dvouvrstvá, bez dodávky materiálu</t>
  </si>
  <si>
    <t>713121118R00</t>
  </si>
  <si>
    <t xml:space="preserve">Izolace podlah tepelná obložení stěn dilatační páskou, bez dodávky materiálu,  </t>
  </si>
  <si>
    <t>1.01 : (3,380+2,220)*2</t>
  </si>
  <si>
    <t>1.02 : 1,500*2+1,350</t>
  </si>
  <si>
    <t>1.04 : 18,440</t>
  </si>
  <si>
    <t>1.14 : (6,800+5,150)*2</t>
  </si>
  <si>
    <t>1.20 : (3,150+1,825)*2</t>
  </si>
  <si>
    <t>1.22 : 4,890</t>
  </si>
  <si>
    <t>1.23 : 5,040</t>
  </si>
  <si>
    <t>1.24 : 6,850</t>
  </si>
  <si>
    <t>1.15 : 20,500</t>
  </si>
  <si>
    <t>1.17 : (8,770+4,700+0,270)*2</t>
  </si>
  <si>
    <t>1.18 : (4,400+1,650)*2</t>
  </si>
  <si>
    <t>1.19 : (7,225+1,150+0,650)*2</t>
  </si>
  <si>
    <t>1.25 : 6,560</t>
  </si>
  <si>
    <t>1.26 : 5,440</t>
  </si>
  <si>
    <t>1.27 : (2,200+2,295)*2</t>
  </si>
  <si>
    <t>1.28 : (1,775+2,295)*2</t>
  </si>
  <si>
    <t>1.21 : 5,600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</si>
  <si>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</si>
  <si>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</si>
  <si>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</si>
  <si>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12,355*1,150</t>
  </si>
  <si>
    <t>dilatace mezi objekty : 12,355*3,250</t>
  </si>
  <si>
    <t>-1,150*2,500</t>
  </si>
  <si>
    <t>-0,900*2,500</t>
  </si>
  <si>
    <t>-1,350*0,900</t>
  </si>
  <si>
    <t>-0,900*2,070</t>
  </si>
  <si>
    <t>-1,250*0,900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</si>
  <si>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</si>
  <si>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</si>
  <si>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</si>
  <si>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vodorovná - tl. 100 mm : </t>
  </si>
  <si>
    <t>levá přístavba : 23,340*0,390</t>
  </si>
  <si>
    <t>pravá přístavba : (16,250+7,360)*0,390</t>
  </si>
  <si>
    <t xml:space="preserve">svislá vnitřní - tl. 100 mm : </t>
  </si>
  <si>
    <t>levá přístavba : 22,750*0,400</t>
  </si>
  <si>
    <t>pravá přístavba : (6,830+7,360)*0,330</t>
  </si>
  <si>
    <t xml:space="preserve">svislá vnitřní - tl. 140 mm : </t>
  </si>
  <si>
    <t>pravá přístavba : 7,360*0,330</t>
  </si>
  <si>
    <t>1.18 : 3,000*(0,070+0,070)</t>
  </si>
  <si>
    <t>713141125R00</t>
  </si>
  <si>
    <t>Montáž tepelné izolace plochých střech desky, na lepidlo</t>
  </si>
  <si>
    <t>Včetně očištění podkladu od nesoudržných vrstev.</t>
  </si>
  <si>
    <t>levá přístavba : 58,480*2</t>
  </si>
  <si>
    <t>pravá přístavba : 50,100*2</t>
  </si>
  <si>
    <t>doplnění střechy v místě vybourané atiky : 0,500*2,000*2</t>
  </si>
  <si>
    <t>713191100RT9</t>
  </si>
  <si>
    <t>Izolace tepelné běžných konstrukcí - doplňky položení separační fólie, včetně dodávky PE fólie</t>
  </si>
  <si>
    <t>Odkaz na mn. položky pořadí 253 : 197,48000*0,06</t>
  </si>
  <si>
    <t>28375327R</t>
  </si>
  <si>
    <t>páska dilatační extrudovaný PE; š = 80 mm; tl. 5 mm; l = 50 000 mm</t>
  </si>
  <si>
    <t>Odkaz na mn. položky pořadí 253 : 197,48000</t>
  </si>
  <si>
    <t>Koeficient : 0,02</t>
  </si>
  <si>
    <t>28375460R</t>
  </si>
  <si>
    <t>deska izolační tepelně izol.; extrudovaný polystyren; povrch hladký; součinitel tepelné vodivosti 0,035 W/mK; obj. hmotnost 40,00 kg/m3</t>
  </si>
  <si>
    <t>1.18 : 0,070*0,070*3,000</t>
  </si>
  <si>
    <t>28375704R</t>
  </si>
  <si>
    <t>deska izolační stabilizovaná; pěnový polystyren; rovná hrana; součinitel tepelné vodivosti 0,037 W/mK; obj. hmotnost 20,00 kg/m3</t>
  </si>
  <si>
    <t>levá přístavba : 58,480*0,160</t>
  </si>
  <si>
    <t>pravá přístavba : 50,100*0,160</t>
  </si>
  <si>
    <t>doplnění střechy v místě vybourané atiky : 0,500*2,000*0,180</t>
  </si>
  <si>
    <t>28375705R</t>
  </si>
  <si>
    <t>deska izolační stabilizovaná; pěnový polystyren; rovná hrana; součinitel tepelné vodivosti 0,035 W/mK; obj. hmotnost 25,00 kg/m3</t>
  </si>
  <si>
    <t xml:space="preserve">tl. 100 mm : </t>
  </si>
  <si>
    <t xml:space="preserve">  viz. výkres půdorys 2NP, řezy : </t>
  </si>
  <si>
    <t xml:space="preserve">  atika : </t>
  </si>
  <si>
    <t xml:space="preserve">  vodorovná - tl. 100 mm : </t>
  </si>
  <si>
    <t xml:space="preserve">  levá přístavba : 23,340*0,390</t>
  </si>
  <si>
    <t xml:space="preserve">  pravá přístavba : (16,250+7,360)*0,390</t>
  </si>
  <si>
    <t xml:space="preserve">  svislá vnitřní - tl. 100 mm : </t>
  </si>
  <si>
    <t xml:space="preserve">  levá přístavba : 22,750*0,400</t>
  </si>
  <si>
    <t xml:space="preserve">  pravá přístavba : (6,830+7,360)*0,330</t>
  </si>
  <si>
    <t>32,09320*0,100</t>
  </si>
  <si>
    <t xml:space="preserve">tl. 140 mm : </t>
  </si>
  <si>
    <t>pravá přístavba : 7,360*0,330*0,140</t>
  </si>
  <si>
    <t>Mezisoučet</t>
  </si>
  <si>
    <t xml:space="preserve">  1.01 : 6,530</t>
  </si>
  <si>
    <t xml:space="preserve">  1.02 : 2,700</t>
  </si>
  <si>
    <t xml:space="preserve">  1.04 : 13,660</t>
  </si>
  <si>
    <t xml:space="preserve">  1.14 : 35,020</t>
  </si>
  <si>
    <t xml:space="preserve">  1.20 : 4,660</t>
  </si>
  <si>
    <t xml:space="preserve">  1.22 : 1,450</t>
  </si>
  <si>
    <t xml:space="preserve">  1.23 : 1,520</t>
  </si>
  <si>
    <t xml:space="preserve">  1.24 : 2,700</t>
  </si>
  <si>
    <t>68,2400*(0,050+0,070)</t>
  </si>
  <si>
    <t>1.15 : 22,430*(0,050+0,040)</t>
  </si>
  <si>
    <t>1.17 : 39,900*(0,040+0,040)</t>
  </si>
  <si>
    <t>1.18 : 6,770*(0,040+0,040)</t>
  </si>
  <si>
    <t xml:space="preserve">  1.19 : 8,480</t>
  </si>
  <si>
    <t xml:space="preserve">  1.25 : 2,510</t>
  </si>
  <si>
    <t xml:space="preserve">  1.26 : 1,320</t>
  </si>
  <si>
    <t xml:space="preserve">  1.28 : 3,540</t>
  </si>
  <si>
    <t>21,0100*(0,040+0,040)</t>
  </si>
  <si>
    <t>1.21 : 1,640*(0,050+0,070)</t>
  </si>
  <si>
    <t>28375706R1</t>
  </si>
  <si>
    <t>Deska izolační stabilizov. EPS 250  1000 x 500 mm</t>
  </si>
  <si>
    <t>pod patky : 1,000*1,000*0,160*10</t>
  </si>
  <si>
    <t>28375930R</t>
  </si>
  <si>
    <t>deska izolační EPS 70 F; pěnový polystyren; povrch hladký; tl. 20,0 mm; součinitel tepelné vodivosti 0,039 W/mK; R = 0,510 m2K/W; U = 1,960 W/m2K; obj. hmotnost 17,00 kg/m3</t>
  </si>
  <si>
    <t>Odkaz na mn. položky pořadí 254 : 45,03400</t>
  </si>
  <si>
    <t>28375971R</t>
  </si>
  <si>
    <t>deska spádová, klín EPS 100; pěnový polystyren; součinitel tepelné vodivosti 0,037 W/mK</t>
  </si>
  <si>
    <t>levá přístavba : 58,480*0,110</t>
  </si>
  <si>
    <t>pravá přístavba : 50,100*0,100</t>
  </si>
  <si>
    <t>doplnění střechy v místě vybourané atiky : 0,500*2,000*0,105</t>
  </si>
  <si>
    <t>63151406R</t>
  </si>
  <si>
    <t>deska izolační minerální vlákno; tl. 100,0 mm; součinitel tepelné vodivosti 0,035 W/mK; R = 2,800 m2K/W; obj. hmotnost 40,00 kg/m3; hydrofobizováno</t>
  </si>
  <si>
    <t>Odkaz na mn. položky pořadí 251 : 171,16000</t>
  </si>
  <si>
    <t>998713102R00</t>
  </si>
  <si>
    <t>Přesun hmot pro izolace tepelné v objektech výšky do 12 m</t>
  </si>
  <si>
    <t xml:space="preserve">254,255,256,257,259,260,261,262,263,264,265, : </t>
  </si>
  <si>
    <t>Součet: : 2,10569</t>
  </si>
  <si>
    <t>720R001</t>
  </si>
  <si>
    <t>D+M zdravotechnické instalace - viz. samostatný rozpočet</t>
  </si>
  <si>
    <t>soubor</t>
  </si>
  <si>
    <t>723R001</t>
  </si>
  <si>
    <t>D+M plynoinstalace - viz. samostatný rozpočet</t>
  </si>
  <si>
    <t>730R001</t>
  </si>
  <si>
    <t>D+M ústřední vytápění - viz. samostatný rozpočet</t>
  </si>
  <si>
    <t>761122100R00</t>
  </si>
  <si>
    <t>Sklobetonové stěny a příčky tl. do 100 mm do cementové malty tloušťka 80 mm, pohledový rozměr 190 x 190 mm, čirá</t>
  </si>
  <si>
    <t>800-761</t>
  </si>
  <si>
    <t>včetně spárování</t>
  </si>
  <si>
    <t>1.01 : 1,100*0,800</t>
  </si>
  <si>
    <t>998761102R00</t>
  </si>
  <si>
    <t>Přesun hmot konstrukcí sklobetonových v objektech výšky do 12 m</t>
  </si>
  <si>
    <t xml:space="preserve">270, : </t>
  </si>
  <si>
    <t>Součet: : 0,10087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</si>
  <si>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</si>
  <si>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</si>
  <si>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</si>
  <si>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kleština 80/160 : 5,000*12</t>
  </si>
  <si>
    <t>kleština 80/160 : 2,600*24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</si>
  <si>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</si>
  <si>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</si>
  <si>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krokev 100/160 : 6,400*22</t>
  </si>
  <si>
    <t>6,000*2</t>
  </si>
  <si>
    <t>4,800*2</t>
  </si>
  <si>
    <t>3,900*2</t>
  </si>
  <si>
    <t>2,400*2</t>
  </si>
  <si>
    <t>1,100*2</t>
  </si>
  <si>
    <t>1,300*2</t>
  </si>
  <si>
    <t>1,700*2</t>
  </si>
  <si>
    <t>2,900*2</t>
  </si>
  <si>
    <t>4,100*2</t>
  </si>
  <si>
    <t>5,400*2</t>
  </si>
  <si>
    <t>5,800*2</t>
  </si>
  <si>
    <t>4,600*4</t>
  </si>
  <si>
    <t>3,400*4</t>
  </si>
  <si>
    <t>2,100*4</t>
  </si>
  <si>
    <t>0,900*4</t>
  </si>
  <si>
    <t>krokev 120/160 : 6,400*8</t>
  </si>
  <si>
    <t>nárožní krokev 120/180 : 8,200*4</t>
  </si>
  <si>
    <t>sloupek 140/140 : 1,900*4</t>
  </si>
  <si>
    <t>pásek 140/140 : 1,500*24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</si>
  <si>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</si>
  <si>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</si>
  <si>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pozednice 160/160 : 68,000*1</t>
  </si>
  <si>
    <t>vaznice 160/180 : 45,000*1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</si>
  <si>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</si>
  <si>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</si>
  <si>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vazný trám 200/300 : 8,800*6</t>
  </si>
  <si>
    <t>šikmý sloup 180/180 : 3,600*8</t>
  </si>
  <si>
    <t>šikmý sloup180/180 : 3,700*2</t>
  </si>
  <si>
    <t>šikmý sloup180/180 : 2,400*2</t>
  </si>
  <si>
    <t>762342204R00</t>
  </si>
  <si>
    <t>Bednění a laťování montáž_x000D_
 kontralatí přibitím,  , bez dodávky řeziva</t>
  </si>
  <si>
    <t>Odkaz na mn. položky pořadí 277 : 327,13703</t>
  </si>
  <si>
    <t>762342203RT4</t>
  </si>
  <si>
    <t>Bednění a laťování s dodávkou řeziva_x000D_
 laťování střech o sklonu do 60°_x000D_
 při vzdálenost latí přes 220 do 360 mm, vodorovné, včetně dodávky latí 40/60 mm</t>
  </si>
  <si>
    <t xml:space="preserve">viz. výkres střecha, řezy : </t>
  </si>
  <si>
    <t>25,150*10,250/cosx(38)</t>
  </si>
  <si>
    <t>762395000R00</t>
  </si>
  <si>
    <t>Spojovací a ochranné prostředky svory, prkna, hřebíky, pásová ocel, vruty, impregnace</t>
  </si>
  <si>
    <t xml:space="preserve">  kleština 80/160 : 5,000*12</t>
  </si>
  <si>
    <t xml:space="preserve">  kleština 80/160 : 2,600*24</t>
  </si>
  <si>
    <t>0,080*0,160*122,400</t>
  </si>
  <si>
    <t xml:space="preserve">  krokev 100/160 : 6,400*22</t>
  </si>
  <si>
    <t xml:space="preserve">  6,000*2</t>
  </si>
  <si>
    <t xml:space="preserve">  4,800*2</t>
  </si>
  <si>
    <t xml:space="preserve">  3,900*2</t>
  </si>
  <si>
    <t xml:space="preserve">  2,400*2</t>
  </si>
  <si>
    <t xml:space="preserve">  1,100*2</t>
  </si>
  <si>
    <t xml:space="preserve">  1,300*2</t>
  </si>
  <si>
    <t xml:space="preserve">  1,700*2</t>
  </si>
  <si>
    <t xml:space="preserve">  2,900*2</t>
  </si>
  <si>
    <t xml:space="preserve">  4,100*2</t>
  </si>
  <si>
    <t xml:space="preserve">  5,400*2</t>
  </si>
  <si>
    <t xml:space="preserve">  5,800*2</t>
  </si>
  <si>
    <t xml:space="preserve">  4,600*4</t>
  </si>
  <si>
    <t xml:space="preserve">  3,400*4</t>
  </si>
  <si>
    <t xml:space="preserve">  2,100*4</t>
  </si>
  <si>
    <t xml:space="preserve">  0,900*4</t>
  </si>
  <si>
    <t>0,100*0,160*263,600</t>
  </si>
  <si>
    <t xml:space="preserve">  krokev 120/160 : 6,400*8</t>
  </si>
  <si>
    <t>0,120*0,160*74,000</t>
  </si>
  <si>
    <t>nárožní krokev 120/180 : 0,120*0,180*8,200*4</t>
  </si>
  <si>
    <t xml:space="preserve">  sloupek 140/140 : 1,900*4</t>
  </si>
  <si>
    <t xml:space="preserve">  pásek 140/140 : 1,500*24</t>
  </si>
  <si>
    <t>0,140*0,140*43,600</t>
  </si>
  <si>
    <t>pozednice 160/160 : 0,160*0,160*68,000*1</t>
  </si>
  <si>
    <t>vaznice 160/180 : 0,160*0,180*45,000*1</t>
  </si>
  <si>
    <t>vazný trám 200/300 : 0,200*0,300*8,800*6</t>
  </si>
  <si>
    <t xml:space="preserve">  šikmý sloup 180/180 : 3,600*8</t>
  </si>
  <si>
    <t xml:space="preserve">  šikmý sloup180/180 : 3,700*2</t>
  </si>
  <si>
    <t xml:space="preserve">  šikmý sloup180/180 : 2,400*2</t>
  </si>
  <si>
    <t>0,180*0,180*41,000</t>
  </si>
  <si>
    <t>762441114RT1</t>
  </si>
  <si>
    <t>Obložení atiky s dodávkou dřevoštěpkových desek, tloušťky 15 mm, 1 vrstva, upevnění lepením</t>
  </si>
  <si>
    <t>levá přístavba : 23,340*0,480</t>
  </si>
  <si>
    <t>pravá přístavba : (16,250+7,360)*0,450</t>
  </si>
  <si>
    <t>762595000R00</t>
  </si>
  <si>
    <t>Spojovací a ochranné prostředky hřebíky, vruty, impregnace</t>
  </si>
  <si>
    <t>Odkaz na mn. položky pořadí 281 : 87,92000*0,03</t>
  </si>
  <si>
    <t>Odkaz na mn. položky pořadí 282 : 171,16000*0,024</t>
  </si>
  <si>
    <t>762811210R00</t>
  </si>
  <si>
    <t>Záklop stropů montáž_x000D_
 z hrubých prken, vrchního na sraz, spáry zakryty lepenkovými pásy nebo lištami</t>
  </si>
  <si>
    <t>Odkaz na mn. položky pořadí 283 : 87,92000</t>
  </si>
  <si>
    <t>762812240RT3</t>
  </si>
  <si>
    <t>Záklop stropů s dodávkou materiálu_x000D_
 z hoblovaných prken s olištováním kolem zdi, tloušťky 24 mm, vrchního na sraz, spáry kryté lištami</t>
  </si>
  <si>
    <t>762811811R00</t>
  </si>
  <si>
    <t>Demontáž záklopů stropů vrchních, zapuštěných z hrubých prken tloušťky do 32 mm</t>
  </si>
  <si>
    <t xml:space="preserve">viz. výkres krov : </t>
  </si>
  <si>
    <t>(23,150+8,270)*2*1,000</t>
  </si>
  <si>
    <t>6,270*1,000*4</t>
  </si>
  <si>
    <t>762823111RT2</t>
  </si>
  <si>
    <t>Stropnice s dodávkou materiálu_x000D_
 z hraněného řeziva mezi nosnou konstrukci, z hranolů, 6/10 cm</t>
  </si>
  <si>
    <t>8,290*(12+11)</t>
  </si>
  <si>
    <t>3,320*6</t>
  </si>
  <si>
    <t>762895000R00</t>
  </si>
  <si>
    <t>Spojovací a ochranné prostředky hřebíky, svory, impregnace</t>
  </si>
  <si>
    <t>0,060*0,100*8,290*(12+11)</t>
  </si>
  <si>
    <t>0,060*0,100*3,320*6</t>
  </si>
  <si>
    <t>762900030RAA</t>
  </si>
  <si>
    <t>Demontáž krovů Demontáž dřevěného krovu, s laťováním, bez bednění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</si>
  <si>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</si>
  <si>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</si>
  <si>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</si>
  <si>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25,150*10,250</t>
  </si>
  <si>
    <t>762911121R00</t>
  </si>
  <si>
    <t xml:space="preserve">Impregnace řeziva tlakovakuová, ochrana proti dřevokazným houbám, plísním a dřevokaznému hmyzu </t>
  </si>
  <si>
    <t>Odkaz na mn. položky pořadí 278 : 16,30136</t>
  </si>
  <si>
    <t>Odkaz na mn. položky pořadí 280 : 6,74544</t>
  </si>
  <si>
    <t>Odkaz na mn. položky pořadí 285 : 1,26354</t>
  </si>
  <si>
    <t>Odkaz na mn. položky pořadí 277 : 327,13643*0,00733</t>
  </si>
  <si>
    <t>Odkaz na mn. položky pořadí 299 : 0,79920</t>
  </si>
  <si>
    <t>762PC03</t>
  </si>
  <si>
    <t>D+M závitová tyč pr.12 mm, podložky, matky, kotvená do zdiva chemickou maltou, včetně vyvrtání, osazení, chem.kotev, materiálu apod. - kompletní provedení</t>
  </si>
  <si>
    <t>pozednice 160/160 : 68,000/1,500</t>
  </si>
  <si>
    <t>3,66667</t>
  </si>
  <si>
    <t>762R001</t>
  </si>
  <si>
    <t>D+M kontrola uložení stropních trámů</t>
  </si>
  <si>
    <t>hod</t>
  </si>
  <si>
    <t>5,000*2</t>
  </si>
  <si>
    <t>60512668R</t>
  </si>
  <si>
    <t>fošna SM/JD; tl = 75,0 mm; l = 4 000 až 6 000 mm; jakost II; omítané</t>
  </si>
  <si>
    <t>60515224R</t>
  </si>
  <si>
    <t>hranol SM/JD; tl = 120,0 mm; š = 180 mm; l = 3 000 až 6 000 mm; jakost I</t>
  </si>
  <si>
    <t>60515230R</t>
  </si>
  <si>
    <t>hranol SM/JD; tl = 140,0 mm; š = 140 mm; l = 3 000 až 6 000 mm; jakost I</t>
  </si>
  <si>
    <t>60515248R</t>
  </si>
  <si>
    <t>hranol SM/JD; tl = 160,0 mm; š = 160 mm; l = 3 000 až 6 000 mm; jakost I</t>
  </si>
  <si>
    <t>60515266R</t>
  </si>
  <si>
    <t>hranol SM/JD; tl = 180,0 mm; š = 180 mm; l = 3 000 až 6 000 mm; jakost I</t>
  </si>
  <si>
    <t>60515285.AR</t>
  </si>
  <si>
    <t>hranol SM/JD; tl = 200,0 mm; š = 300 mm; l = 6 250 až 9 000 mm; jakost I</t>
  </si>
  <si>
    <t>60515501R</t>
  </si>
  <si>
    <t>hranol SM/JD; tl = 100,0 mm; š = 120 mm; jakost I</t>
  </si>
  <si>
    <t>60515511R</t>
  </si>
  <si>
    <t>hranol SM/JD; tl = 120,0 mm; š = 120 mm; jakost I</t>
  </si>
  <si>
    <t>60515527R</t>
  </si>
  <si>
    <t>hranol SM/JD; tl = 160,0 mm; š = 160 mm; jakost I</t>
  </si>
  <si>
    <t>60517102R</t>
  </si>
  <si>
    <t>lať jehličnaté(SM/JD); průřez do 25 cm2; jakost I; l = 2 000 až 3 990 mm</t>
  </si>
  <si>
    <t>Odkaz na mn. položky pořadí 276 : 327,54098*0,002443</t>
  </si>
  <si>
    <t>998762102R00</t>
  </si>
  <si>
    <t>Přesun hmot pro konstrukce tesařské v objektech výšky do 12 m</t>
  </si>
  <si>
    <t xml:space="preserve">272,273,274,275,277,278,279,280,282,284,285,287,290,291,292,293,294,295,296,297,298,299, : </t>
  </si>
  <si>
    <t>Součet: : 16,65686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</si>
  <si>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</si>
  <si>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</si>
  <si>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</si>
  <si>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 xml:space="preserve">viz. výpis klempířských výrobků : </t>
  </si>
  <si>
    <t>K-9 : 72,200</t>
  </si>
  <si>
    <t>764510430RT2</t>
  </si>
  <si>
    <t>Oplechování parapetů z titanzinkového plechu výroba a montáž včetně rohů a spojovacích prostředků _x000D_
 rš 200 mm</t>
  </si>
  <si>
    <t>včetně těsnící hmoty.</t>
  </si>
  <si>
    <t>K-2 : 5,900</t>
  </si>
  <si>
    <t>764554402R00</t>
  </si>
  <si>
    <t>Odpadní trouby z titanzinkového plechu výroba a montáž včetně zděří, manžet, odboček, kolen, odskoků, výpustí vody a přechodových kusů_x000D_
 kruhových, průměru 100 mm</t>
  </si>
  <si>
    <t>Položka je kalkulována včetně nákladů na dodání zděří, manžet, odboček, kolen, odskoků, kotlíků, výpustí vody a přechodových kusů.</t>
  </si>
  <si>
    <t>K-11 : 38,500</t>
  </si>
  <si>
    <t>764311832RT1</t>
  </si>
  <si>
    <t>Demontáž krytiny hladké střešní z tabulí 2 x 1 m, plochy přes 25 m, sklonu přes 30 do 45°</t>
  </si>
  <si>
    <t>764352810R00</t>
  </si>
  <si>
    <t>Demontáž žlabů podokapních půlkruhových rovných, rš 330 mm, sklonu do 30°</t>
  </si>
  <si>
    <t>(25,150+10,250)*2</t>
  </si>
  <si>
    <t>764410850R00</t>
  </si>
  <si>
    <t>Demontáž oplechování parapetů rš od 100 do 330 mm</t>
  </si>
  <si>
    <t>764454801R00</t>
  </si>
  <si>
    <t>Demontáž odpadních trub nebo součástí trub kruhových , o průměru 75 a 100 mm</t>
  </si>
  <si>
    <t xml:space="preserve">viz. výkres pohledů : </t>
  </si>
  <si>
    <t>severní : 9,200+10,000</t>
  </si>
  <si>
    <t>západní : 10,100</t>
  </si>
  <si>
    <t>východní : 8,600</t>
  </si>
  <si>
    <t>764510420RTS</t>
  </si>
  <si>
    <t>Oplechování parapetů včetně rohů Ti Zn, rš 170 mm, nalepení klempířským trvale pružným tmelem</t>
  </si>
  <si>
    <t>K-3 : 2,700</t>
  </si>
  <si>
    <t>764510440RTS</t>
  </si>
  <si>
    <t>Oplechování parapetů včetně rohů Ti Zn, rš 240 mm, nalepení klempířským trvale pružným tmelem</t>
  </si>
  <si>
    <t>K-1 : 2,900</t>
  </si>
  <si>
    <t>764530450R01</t>
  </si>
  <si>
    <t>Oplechování zdí z Ti Zn plechu, rš 550 mm</t>
  </si>
  <si>
    <t>Položka je kalkulována pro oplechování zdí a nadezdívek včetně rohů.</t>
  </si>
  <si>
    <t>Včetně tmelení a dilatačních kusů.</t>
  </si>
  <si>
    <t>K-4 : 15,300</t>
  </si>
  <si>
    <t>764530450R02</t>
  </si>
  <si>
    <t>Oplechování zdí z Ti Zn plechu, rš 580 mm</t>
  </si>
  <si>
    <t>K-5 : 22,600</t>
  </si>
  <si>
    <t>764R001</t>
  </si>
  <si>
    <t>D+M oplechování atiky do oblouku z Ti Zn plechu tl. 0,7 mm, rš 580 mm</t>
  </si>
  <si>
    <t>Vnější R=670 mm</t>
  </si>
  <si>
    <t>Osadit na příponky z pozinkovaného plechu tl. 1,5 mm.</t>
  </si>
  <si>
    <t>K-6 : 1,400</t>
  </si>
  <si>
    <t>764R002</t>
  </si>
  <si>
    <t>D+M oplechování atiky do oblouku z Ti Zn plechu tl. 0,7 mm, rš 500 mm</t>
  </si>
  <si>
    <t>K-7 : 1,500</t>
  </si>
  <si>
    <t>764R003</t>
  </si>
  <si>
    <t>D+M krycí lišta - lemování Ti Zn plechem tl. 0,7 mm, rš 100 mm, kotvit do fasády a zatmelit</t>
  </si>
  <si>
    <t>včetně spojovacích prostředků.</t>
  </si>
  <si>
    <t>K-8 : 18,200</t>
  </si>
  <si>
    <t>764R004</t>
  </si>
  <si>
    <t>D+M okapnice pro šikmou střechu z Ti Zn plechu tl. 0,7 mm, rš 330 mm</t>
  </si>
  <si>
    <t>Úprava délky a připevnění okapnice natloukacími hmoždinkami včetně dodávky okapnice.</t>
  </si>
  <si>
    <t>K-10 : 72,000</t>
  </si>
  <si>
    <t>764R005</t>
  </si>
  <si>
    <t>D+M střešní výlez 450x730 mm</t>
  </si>
  <si>
    <t>2,000</t>
  </si>
  <si>
    <t>998764102R00</t>
  </si>
  <si>
    <t>Přesun hmot pro konstrukce klempířské v objektech výšky do 12 m</t>
  </si>
  <si>
    <t xml:space="preserve">301,302,303,308,309,310,311,312,313,314,315,316, : </t>
  </si>
  <si>
    <t>Součet: : 0,71296</t>
  </si>
  <si>
    <t>765312511R00</t>
  </si>
  <si>
    <t xml:space="preserve">Krytina pálená střech jednoduchých z tašek drážkových, uložení na sucho, povrchová úprava režná,  </t>
  </si>
  <si>
    <t>800-765</t>
  </si>
  <si>
    <t>Dodávka a montáž krytiny z tašek základních včetně spojovacích prostředků.</t>
  </si>
  <si>
    <t xml:space="preserve">viz. výkres střecha, řez : </t>
  </si>
  <si>
    <t>765312567R00</t>
  </si>
  <si>
    <t>Krytina pálená doplňky ke krytině drážkové, ukončení plochy taškami ukončovacími L, povrchová úprava režná</t>
  </si>
  <si>
    <t>Dodávka a montáž tašek pro ukončení plochy střechy, tašek pro připojení hřebene koncových včetně spojovacího materiálu.</t>
  </si>
  <si>
    <t xml:space="preserve">viz. výkres střecha : </t>
  </si>
  <si>
    <t>765312582R00</t>
  </si>
  <si>
    <t>Krytina pálená doplňky ke krytině drážkové, taška prostupová s nástavcem pro anténu, povrchová úprava režná</t>
  </si>
  <si>
    <t>Dodávka a montáž prostupové tašky a nástavce pro anténu.</t>
  </si>
  <si>
    <t>765312587R00</t>
  </si>
  <si>
    <t>Krytina pálená doplňky ke krytině drážkové, taška prostupová s nástavcem pro odvětrání, povrchová úprava režná</t>
  </si>
  <si>
    <t>Dodávka a montáž prostupové tašky a nástavce odvětrání kanalizace.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</si>
  <si>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</si>
  <si>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</si>
  <si>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</si>
  <si>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765312531R00</t>
  </si>
  <si>
    <t>Hřeben ke krytině drážkové, z hřebenáčů režných, s větracím pásem z hliníku</t>
  </si>
  <si>
    <t>Dodávka a montáž hřebene včetně hřebenové latě, větracího pásu, ukončení hřebenáče a spojovacích prostředků.</t>
  </si>
  <si>
    <t>14,900</t>
  </si>
  <si>
    <t>765312541R00</t>
  </si>
  <si>
    <t>Nároží ke krytině drážkové, z hřebenáčů režných, s větracím pásem z hliníku</t>
  </si>
  <si>
    <t>Dodávka a montáž nároží včetně nárožní latě, větracího pásu a spojovacích prostředků.</t>
  </si>
  <si>
    <t>7,250/cosx(38)*4</t>
  </si>
  <si>
    <t>765311751RT1</t>
  </si>
  <si>
    <t>Sněhový zachytávač jednotrubkový, pozink, pro laťování s roztečí 330-390 mm, krytina pálená</t>
  </si>
  <si>
    <t>(24,150+9,250)*2</t>
  </si>
  <si>
    <t>4,000</t>
  </si>
  <si>
    <t>765799311R00</t>
  </si>
  <si>
    <t>Montáž ostatních konstrukcí na střeše montáž fólie na krokve přibitím s přelepením spojů</t>
  </si>
  <si>
    <t>765310081RAB</t>
  </si>
  <si>
    <t>Zastřešení pálenou krytinou drážkovou, 27,5 x 43,3 cm, střech jednoduchých, tašky s engobou</t>
  </si>
  <si>
    <t>Agregovaná položka</t>
  </si>
  <si>
    <t>POL2_</t>
  </si>
  <si>
    <t>Zastřešení sedlových a pultových střech. Pokrytí hřebenů větracím pásem a hřebenáči (1 m hřebenu/10 m2 střechy). Zakončení štítových hran taškami krajovými (1 m zakončení/10 m2 střechy). Doplnění protisněhovým hákem (1,6 ks/m2 střechy), taškou průchodovou pro odvětrání kanalizace včetně komínku (1 kus/100 m2 střechy), pro anténu včetně komínku (1 kus/100 m2 střechy) a větrací mřížkou proti ptákům (1 m/5 m2 střechy).</t>
  </si>
  <si>
    <t>Odkaz na mn. položky pořadí 304 : 327,13703</t>
  </si>
  <si>
    <t>67352317.AR</t>
  </si>
  <si>
    <t>fólie izolační střešní pojistná, hydroizolační; paropropustná; tloušťka 0,25 mm; plošná hmotnost 140 g/m2; PE; sd 1,60 až 2,40 m</t>
  </si>
  <si>
    <t>Odkaz na mn. položky pořadí 326 : 327,13703</t>
  </si>
  <si>
    <t>998765102R00</t>
  </si>
  <si>
    <t>Přesun hmot pro krytiny tvrdé v objektech výšky do 12 m</t>
  </si>
  <si>
    <t xml:space="preserve">318,319,320,321,322,323,324,325,326,328, : </t>
  </si>
  <si>
    <t>Součet: : 15,10213</t>
  </si>
  <si>
    <t>766411821R00</t>
  </si>
  <si>
    <t>Demontáž obložení stěn palubkami</t>
  </si>
  <si>
    <t>800-766</t>
  </si>
  <si>
    <t xml:space="preserve">viz. technická zpráva - Místnost 1.01, 1.14 : </t>
  </si>
  <si>
    <t xml:space="preserve">pohled jižní : </t>
  </si>
  <si>
    <t>24,680</t>
  </si>
  <si>
    <t>766411822R00</t>
  </si>
  <si>
    <t>Demontáž obložení stěn podkladových roštů</t>
  </si>
  <si>
    <t>Odkaz na mn. položky pořadí 330 : 65,20000</t>
  </si>
  <si>
    <t>766R001</t>
  </si>
  <si>
    <t>T-1 D+M dřevěné otevíravé a sklopné okno, 600x1450 mm - podrobný popis viz. PD</t>
  </si>
  <si>
    <t>EURO PROFIL 78, TŘÍVRSTVÁ LEPENÁ LAMELA</t>
  </si>
  <si>
    <t>POVRCHOVÁ ÚPRAVA: AKRYLÁTOVÝ VODOU ŘEDITELNÝ LAZUROVACÍ LAK S IMPREGNACÍ,</t>
  </si>
  <si>
    <t>ODSTÍN HNĚDÝ BUDE UPŘESNĚN DLE VZORKU</t>
  </si>
  <si>
    <t>KLIKA A ŠTÍTEK: HLINÍK, PŘÍRODNÍ ELOX</t>
  </si>
  <si>
    <t>PŘIPOJOVACÍ SPÁRA: PU PĚNA + OMÍTATELNÁ VNITŘNÍ PAROZÁBRANA A VENKOVNÍ</t>
  </si>
  <si>
    <t>PAROPROPUSTNÁ ZÁBRANA, ZÁBRANY UTĚSNIT KE STAVEBNÍMU OTVORU</t>
  </si>
  <si>
    <t xml:space="preserve">viz. výpis truhlářských výrobků : </t>
  </si>
  <si>
    <t>766R002</t>
  </si>
  <si>
    <t>T-2 D+M dřevěné sklopné okno, 750x600 mm - podrobný popis viz. PD</t>
  </si>
  <si>
    <t>SKLO TROJSKLA V POZICI K INTERIÉRU BUDE NEPRŮHLEDNÉ ORNAMENTÁLNÍ TYP MASTER CARRE</t>
  </si>
  <si>
    <t>766R003</t>
  </si>
  <si>
    <t>T-3 D+M dřevěné pevné, otevíravé a sklopné okno, 4220x1400 mm - podrobný popis viz. PD</t>
  </si>
  <si>
    <t>V OTEVÍRAVÝCH KŘÍDLECH BUDOU SÍŤKY PROTI HMYZU, RÁM NHĚDÝ ELOX DLE BARVY OKEN</t>
  </si>
  <si>
    <t>766R004</t>
  </si>
  <si>
    <t>T-4 D+M dřevěné otevíravé a sklopné okno, 1280x1450 mm - podrobný popis viz. PD</t>
  </si>
  <si>
    <t>766R005</t>
  </si>
  <si>
    <t>T-5 D+M dřevěné otevíravé a sklopné okno, 1280x1450 mm - podrobný popis viz. PD</t>
  </si>
  <si>
    <t>766R006</t>
  </si>
  <si>
    <t>T-6 D+M dřevěné sklopné okno, 1100x800 mm - podrobný popis viz. PD</t>
  </si>
  <si>
    <t>ODSTÍN BÍLÝ MATNÝ RAL 9010</t>
  </si>
  <si>
    <t>766R007</t>
  </si>
  <si>
    <t>T-7 D+M dřevěné otevíravé a sklopné okno, 1000x850 mm - podrobný popis viz. PD</t>
  </si>
  <si>
    <t>766R008</t>
  </si>
  <si>
    <t>T-8 D+M vnitřní parapet okna, 750x350 mm - podrobný popis viz. PD</t>
  </si>
  <si>
    <t>- VODĚODOLNÁ DŘEVOTŘÍSKOVÁ DESKA TL. 16 MM S NOSEM TL. 25 MM</t>
  </si>
  <si>
    <t>- POVRCH HPL LAMINÁT TL. 0,8 MM, ODSTÍN BÍLÝ</t>
  </si>
  <si>
    <t>- PŘESNĚ ZAMĚŘIT, HRANY ZAPRAVIT LAMINÁTEM A NALEPIT</t>
  </si>
  <si>
    <t>766R009</t>
  </si>
  <si>
    <t>T-8 D+M vnitřní parapet okna, 600x460 mm - podrobný popis viz. PD</t>
  </si>
  <si>
    <t>766R010</t>
  </si>
  <si>
    <t>T-8 D+M vnitřní parapet okna, 1280x350 mm - podrobný popis viz. PD</t>
  </si>
  <si>
    <t>766R011</t>
  </si>
  <si>
    <t>T-9 D+M vnitřní hladké plné dřevěné dveře, 800x1970 mm - podrobný popis viz. PD</t>
  </si>
  <si>
    <t>OTEVÍRAVÉ, POLODRÁŽKOVÉ, PROTIPOŽÁRNÍ</t>
  </si>
  <si>
    <t>POVRCHOVÁ ÚPRAVA: LAK, ODSTÍN BÍLÝ MATNÝ, RALL 9010</t>
  </si>
  <si>
    <t>KLIKY A DĚLENÉ ŠTÍTKY: TYP BUDE UPŘESNĚN, KARTÁČOVANÁ NEREZ</t>
  </si>
  <si>
    <t>BEZPEČNOSTNÍ ZÁMEK DOZICKÝ, 2KS KLÍČ</t>
  </si>
  <si>
    <t>SAMOZAVÍRAČ S KLUZNOU LIŠTOU, ODSTÍN BÍLÝ MATNÝ RAL 9010</t>
  </si>
  <si>
    <t>766R012</t>
  </si>
  <si>
    <t>T-10 D+M vnitřní hladké plné dřevěné dveře, 900x1970 mm - podrobný popis viz. PD</t>
  </si>
  <si>
    <t>OTEVÍRAVÉ, POLODRÁŽKOVÉ</t>
  </si>
  <si>
    <t>POVRCHOVÁ ÚPRAVA: CPL FÓLIE TL. 0,8 MM, ODSTÍN BÍLÝ MATNÝ</t>
  </si>
  <si>
    <t>BEZPEČNOSTNÍ ZÁMEK VLOŽKOVÝ, BEZPEČNOSTNÍ VLOŽKA + 3KS KLÍČ</t>
  </si>
  <si>
    <t>766R013</t>
  </si>
  <si>
    <t>T-11 D+M vnitřní hladké plné dřevěné dveře, 800x1970 mm - podrobný popis viz. PD</t>
  </si>
  <si>
    <t>POVRCHOVÁ ÚPRAVA: LAK, ODSTÍN BÍLÝ MATNÝ RAL 9010</t>
  </si>
  <si>
    <t>766R014</t>
  </si>
  <si>
    <t>T-12 D+M vnitřní hladké plné dřevěné dveře, 800x1970 mm - podrobný popis viz. PD</t>
  </si>
  <si>
    <t>766R015</t>
  </si>
  <si>
    <t>T-13 D+M vnitřní hladké plné dřevěné dveře, 700x1970 mm - podrobný popis viz. PD</t>
  </si>
  <si>
    <t>766R016</t>
  </si>
  <si>
    <t>T-14 D+M vnitřní hladké plné dřevěné dveře, 700x1970 mm - podrobný popis viz. PD</t>
  </si>
  <si>
    <t>766R017</t>
  </si>
  <si>
    <t>T-15 D+M vnitřní hladké plné dřevěné dveře, 700x1970 mm - podrobný popis viz. PD</t>
  </si>
  <si>
    <t>766R018</t>
  </si>
  <si>
    <t>T-16 D+M vnitřní hladké plné dřevěné dveře, 800x1970 mm - podrobný popis viz. PD</t>
  </si>
  <si>
    <t>766R019</t>
  </si>
  <si>
    <t>T-17 D+M vnitřní hladké plné dřevěné dveře, 800x1970 mm - podrobný popis viz. PD</t>
  </si>
  <si>
    <t>ZÁMEK VLOŽKOVÝ, VLOŽKA + 3KS KLÍČ</t>
  </si>
  <si>
    <t>766R020</t>
  </si>
  <si>
    <t>T-18 D+M vnitřní hladké plné dřevěné dveře, 800x1970 mm - podrobný popis viz. PD</t>
  </si>
  <si>
    <t>POSUVNÉ</t>
  </si>
  <si>
    <t>ZÁRUBEŇ JE SOUČÁSTÍ OCELOVÝCH VÝROBKŮ.</t>
  </si>
  <si>
    <t>766R021</t>
  </si>
  <si>
    <t>T-19 D+M protipožární dřevěné dveře se zárubní, 800x1970 mm - podrobný popis viz. PD</t>
  </si>
  <si>
    <t>VNITŘNÍ HLADKÉ PLNÉ ZATEPLENÉ DŘEVĚNÉ DVEŘE, OTEVÍRAVÉ, POLODRÁŽKOVÉ</t>
  </si>
  <si>
    <t>OBLOŽKOVÁ ZÁRUBEŇ</t>
  </si>
  <si>
    <t>PROTIPOŽÁRNÍ ODOLNOST EW30DP3-C</t>
  </si>
  <si>
    <t>766R022</t>
  </si>
  <si>
    <t>T-20 D+M obklad fasády prkny 25/145 kladenými svisle s mezerami 5 mm - podrobný popis viz. PD</t>
  </si>
  <si>
    <t>MATERIÁL: MODŘÍN, A JAKOST, HLADKÁ ŘEZANÁ NEHOBLOVANÁ PRKNA</t>
  </si>
  <si>
    <t>JEMNÝM RUČNÍM PŘEBROUŠENÍM SROVNAT POVRCH A ODSTRANIT VYČNÍVAJÍCÍ VLÁKNA</t>
  </si>
  <si>
    <t>SKLADBA:</t>
  </si>
  <si>
    <t>- PRKNA 25/145 MM KOTVIT NEREZ VRUTY, KLADENÍ NASVISLO S MEZERAMI MEZI PRKNY 5 MM</t>
  </si>
  <si>
    <t>- LATĚ 80/35 VODOROVNĚ PO VZDÁLENOSTECH 800 MM</t>
  </si>
  <si>
    <t>- LATĚ 80/35 NASVISLO PO VZDÁLENOSTECH 800 MM</t>
  </si>
  <si>
    <t>- V MÍSTĚ PRŮNIKŮ VODOROVNÝCH A SVISLÝCH LATÍ KOTVIT LATĚ ZÁVITOVÝMI TYČEMI DO</t>
  </si>
  <si>
    <t>VYVRTANÝCH OTVORŮ POMOCÍ CHEMICKÉ MATLY A SÍŤOVÉHO POUZDRA PRO DĚROVANÉ CIHLY</t>
  </si>
  <si>
    <t>V PLOŠE FASÁDY NESMÍ BÝT SOUSEDNÍ PRKNA NAPOJOVÁNA VE STEJNÉM MÍSTĚ, SPOJE BUDOU</t>
  </si>
  <si>
    <t>VYSTŘÍDÁNY - NA VAZBU.</t>
  </si>
  <si>
    <t>SOUČÁSTÍ OBKLADU JE OBLOŽENÍ NADPRAŽÍ A OSTĚNÍ OKEN.</t>
  </si>
  <si>
    <t>70,000</t>
  </si>
  <si>
    <t>766R023</t>
  </si>
  <si>
    <t>T-21 D+M obklad fasády prkny 25/145 kladenými vodorovně s mezerami 5 mm - podrobný popis viz. PD</t>
  </si>
  <si>
    <t>MATERIÁL: MODŘÍN, A JAKOST, HLADKÁ ŘEZANÁ NEHOBLOVANÁ PRKNA, JEMNĚ RUČNĚ PŘEBROUSIT</t>
  </si>
  <si>
    <t>- PRKNA 25/145 MM S ŠIKMÝMI HRANAMI, KLADENÍ VODOROVNĚ S MEZERAMI MEZI PRKNY 5 MM</t>
  </si>
  <si>
    <t>- LATĚ KOTVIT ZÁVITOVÝMI TYČEMI DO VYVRTANÝCH OTVORŮ POMOCÍ CHEMICKÉ MATLY A SÍŤOVÉHO POUZDRA PRO DĚROVANÉ CIHLY</t>
  </si>
  <si>
    <t>SPÁRY OBKLADU MUSÍ NAVAZOVAT NA STÁVAJÍCÍ OBKLAD. NA ROZÍCH OBJEKTU MUSÍ SPÁRY NAVAZOVAT.</t>
  </si>
  <si>
    <t>59,000</t>
  </si>
  <si>
    <t>766R024</t>
  </si>
  <si>
    <t>Zapravení zateplení stěny po osazení překladu cca 200x450 mm a zpětná montáž obkladu</t>
  </si>
  <si>
    <t>767999801R00</t>
  </si>
  <si>
    <t>Demontáž ostatních doplňků staveb doplňků staveb_x000D_
 o hmotnosti přes 20 do 50 kg</t>
  </si>
  <si>
    <t>800-767</t>
  </si>
  <si>
    <t>stožár : 25,000</t>
  </si>
  <si>
    <t>767R001</t>
  </si>
  <si>
    <t>O-11 D+M hliníkové otevíravé dveře s přísvětlíkem a nadsvětlíkem, 1920x3100 mm, - podrobný popis viz. PD</t>
  </si>
  <si>
    <t>- SKLADEBNÝ ROZMĚR: 1920x3100 MM</t>
  </si>
  <si>
    <t>- RÁM Z HLINÍKOVÉHO TEPELNĚ IZOLAČNÍHO PROFILU, ODSTÍN RAL 7044. VNITŘEK PROFILŮ JE VYPLNĚN TERMOIZOLAČNÍM MATERIÁLEM, Uf=1,4 W/(M2K)</t>
  </si>
  <si>
    <t>- ZASKLENÍ ENERGETICKY ÚSPORNÝM TROJSKLEM, Ug=0,6 W/(m2K)</t>
  </si>
  <si>
    <t>- OBOUSTRANNÉ BEZPEČNOSTNÍ SKLO PROTI VYSYPÁNÍ STŘEPŮ PŘI ROZBITÍ SKLA U DVEŘÍ A BOČNÍHO PŘÍSVĚTLÍKU</t>
  </si>
  <si>
    <t>- SOUČINITEL PROSTUPU OKNA Uw&lt;1,2 W/(m2K)</t>
  </si>
  <si>
    <t>- HLINÍKOVÝ ZAPUŠTĚNÝ PRÁH V. 20 MM NAD PODLAHU, POVRCHOVÁ ÚPRAVA ELOXOVÁNÍM</t>
  </si>
  <si>
    <t>- PŘIPOJOVACÍ SPÁRA: PU PĚNA + OMÍTATELNÁ VNITŘNÍ PAROZÁBRANA A VENKOVNÍ   PAROPROPUSTNÁ ZÁBRANA, ZÁBRANY UTĚSNIT KE STAVEBNÍMU OTVORU</t>
  </si>
  <si>
    <t>- VNITŘNÍ KLIKA, VENKOVNÍ MADLO, DĚLENÉ ŠTÍTKY : TYP BUDE UPŘESNĚN, KARTÁČOVANÁ NEREZ</t>
  </si>
  <si>
    <t>- ELEKTROZÁMEK NAPOJENÝ NA DOMÁCÍ TELEFON, BEZPEČNOSTNÍ VLOŽKA + 10 KS KLÍČŮ</t>
  </si>
  <si>
    <t>- OTEVÍRÁNÍ VIZ. PŮDORYS</t>
  </si>
  <si>
    <t>767R002</t>
  </si>
  <si>
    <t>O-12 D+M hliníkové otevíravé dveře s přísvětlíkem a nadsvětlíkem, 1350x3100 mm, - podrobný popis viz. PD</t>
  </si>
  <si>
    <t>- SKLADEBNÝ ROZMĚR: 1350x3100 MM</t>
  </si>
  <si>
    <t>- RÁM Z HLINÍKOVÉHO TEPELNĚ IZOLAČNÍHO PROFILU, ODSTÍN RAL 7044. VNITŘEK PROFILŮ JE VYPLNĚN TERMOIZOLAČNÍM MATERIÁLEM, Uf=1,7 W/(m2K)</t>
  </si>
  <si>
    <t>- PŘIPOJOVACÍ SPÁRA: PU PĚNA</t>
  </si>
  <si>
    <t>- OBOUSTRANNÁ KLIKA, DĚLENÉ ŠTÍTKY: TYP BUDE UPŘESNĚN, KARTÁČOVANÁ NEREZ</t>
  </si>
  <si>
    <t>- ZÁMEK VLOŽKOVÝ, BEZPEČNOSTNÍ VLOŽKA + 10 KS KLÍČŮ</t>
  </si>
  <si>
    <t>767R003</t>
  </si>
  <si>
    <t>O-13 D+M kotvení sloupku krovu - podrobný popis viz. PD</t>
  </si>
  <si>
    <t>SVAŘIT Z PLECHU P8, OPATŘIT ZÁKLADNÍM A VRCHNÍM ANTIKOROZNÍM NÁTĚREM, ODSTÍN ČERNÝ MATNÝ</t>
  </si>
  <si>
    <t>KOTEVNÍ TYČ M12 DO CHEMICKÉ MALTY - 4 kusy/kus</t>
  </si>
  <si>
    <t>767R004</t>
  </si>
  <si>
    <t>O-15 D+M venkovní větrací žaluzie se síťkou proti hmyzu a vnitřní regulovatelná uzavíratelná větrací, mřížka, 150x150 mm - podrobný popis viz. PD</t>
  </si>
  <si>
    <t>ROZMĚR PERFOROVANÉ PLOCHY: 150x150 MM</t>
  </si>
  <si>
    <t>MATERIÁL: HLINÍK</t>
  </si>
  <si>
    <t>POVRCHOVÁ ÚPRAVA: PŘÍRODNÍ ELOX</t>
  </si>
  <si>
    <t>767R005</t>
  </si>
  <si>
    <t>O-16 D+M výsuvné okno kuchyně, 1350x1150 mm - podrobný popis viz. PD</t>
  </si>
  <si>
    <t>- RÁM ZE SYSTÉMOVÝCH, SUBTILNÍCH, HLINÍKOVÝCH PROFILŮ BEZ PŘERUŠENÉHO TEPELNÉHO MOSTU PRÁŠKOVÁ</t>
  </si>
  <si>
    <t>VYPALOVACÍ BARVA ODSTÍN BÍLÝ MATNÝ RAL 9010</t>
  </si>
  <si>
    <t>- ZASKLENÍ Z ČIRÉHO BEZPEČNOSTNÍHO LEPENÉHO SKLA ZAMEZUJÍCÍHO VYSYPÁNÍ STŘEPŮ PŘI ROZBITÍ SKLA</t>
  </si>
  <si>
    <t>- NAVÍJECÍ MECHANIZMUS PRO USNADNĚNÍ VYSUNUTÍ KŘÍDLA</t>
  </si>
  <si>
    <t>- VÝSUVNÉ KŘÍDLO OPATŘIT VLOŽKOVÝM ZÁMKEM A HLINÍKOVÝM MADLEM S ELOXOVÁNÍM V PŘÍRODNÍM ODSTÍNU</t>
  </si>
  <si>
    <t>767R006</t>
  </si>
  <si>
    <t>O-17 D+M výsuvné okno kuchyně, 850x1150 mm - podrobný popis viz. PD</t>
  </si>
  <si>
    <t>767R007</t>
  </si>
  <si>
    <t>O-18 D+M exteriérová vysokozátěžová čistící rohož, 1860x1800 mm, výška 22 mm, - podrobný popis viz. PD</t>
  </si>
  <si>
    <t>- HLINÍKOVÉ PROFILY ŠÍŘKY 27 MM SPOJENÉ NEREZOVÝM LANKEM A ODDĚLENÉ PRYŽOVÝMI MEZIKROUŽKY, ROHOŽ</t>
  </si>
  <si>
    <t>JE MOŽNO VYJMOUT A PODKLADNÍ PLOCHU VYČISTIT</t>
  </si>
  <si>
    <t>- HLINÍKOVÉ PROFILY OBSAHUJÍ PRYŽOVÉ A TEXTILNÍ PÁSKY, KTERÉ SE NAVZÁJEM STŘÍDAJÍ</t>
  </si>
  <si>
    <t>- CELOOBVODOVÝ NEREZOVÝ RÁM "L" PROFILU 25x25x3 MM S KOTEVNÍMI PÁSOVINAMI, OSADIT DO BETONOVÉHO</t>
  </si>
  <si>
    <t>PODKLADU DLE POKYNŮ VÝROBCE</t>
  </si>
  <si>
    <t>767R008</t>
  </si>
  <si>
    <t>O-19 D+M venkovní větrací žaluzie se síťkou proti hmyzu a vnitřní regulovatelná uzavíratelná větrací, mřížka, 100x100 mm - podrobný popis viz. PD</t>
  </si>
  <si>
    <t>767R009</t>
  </si>
  <si>
    <t>O-20 D+M opláštění potrubí kanalizace nerezovým plechem, opláštění DN 150 mm, - podrobný popis viz. PD</t>
  </si>
  <si>
    <t>POTRUBÍ OBALIT MINERÁLNÍ ROHOŽÍ TL. 30 MM A NEREZ KARTÁČOVANÝM PLECHEM TL. 0,7 MM</t>
  </si>
  <si>
    <t>OHNUTÝM DO KRUHU, STÁHNOUT NEREZ OBJÍMKOU A PŘIKOTVIT DO ZDĚNÉHO SLOUPU</t>
  </si>
  <si>
    <t>VÝŠKA OPLÁŠTĚNÍ 2800 MM</t>
  </si>
  <si>
    <t>767R010</t>
  </si>
  <si>
    <t>O-22 D+M venkovní ocelové schodiště - podrobný popis viz. PD</t>
  </si>
  <si>
    <t>- SVAŘIT Z PŘEDEPSANÝCH PROFILŮ, SVARY VYBROUSIT DO HLADKA</t>
  </si>
  <si>
    <t>- STUPNICE KOTVIT KE SCHODNICI POMOCÍ ŠROUBŮ</t>
  </si>
  <si>
    <t>- KONSTRUKCI ŽÁROVĚ POZINKOVAT</t>
  </si>
  <si>
    <t>769R001</t>
  </si>
  <si>
    <t>O-10 D+M neotevíravé okno do ploché střechy, 800x800 mm =&gt; 1100x1100 mm - podrobný popis viz. PD</t>
  </si>
  <si>
    <t>- ROZMĚR OTVORU VE STROPU 800x800 MM</t>
  </si>
  <si>
    <t>- VENKOVNÍ ROZMĚR OKNA CCA 1100x1100 MM, TVAR VIZ. VÝKRESY</t>
  </si>
  <si>
    <t>- PODKLADNÍ RÁM V. 300 MM Z VÍCEKOMOROVÝCH PVC PROFILŮ VYPLNĚNÝCH TERMOIZOLAČNÍM MATERIÁLEM + ZVEDACÍ RÁM PRO DOSAŽENÍ SKLONU 2%.</t>
  </si>
  <si>
    <t>- TŘÍDA REAKCE NA OHEŇ B</t>
  </si>
  <si>
    <t>769R002</t>
  </si>
  <si>
    <t>O-14 D+M neotevíravé okno do ploché střechy, 900x900 mm =&gt; 1200x1200 mm - podrobný popis viz. PD</t>
  </si>
  <si>
    <t>- ROZMĚR OTVORU VE STROPU 900x900 MM</t>
  </si>
  <si>
    <t>- VENKOVNÍ ROZMĚR OKNA CCA 1200x1200 MM, TVAR VIZ. VÝKRESY</t>
  </si>
  <si>
    <t>769R003</t>
  </si>
  <si>
    <t>O-21 D+M plastové otevíravé dveře s pevným nadsvětlíkem, 1050x2850 mm - podrobný popis viz. PD</t>
  </si>
  <si>
    <t>- SKLADEBNÝ ROZMĚR: 1050x2850 MM</t>
  </si>
  <si>
    <t>- RÁM Z PLASTOVÉHO TEPELNĚ IZOLAČNÍHO PROFILU, ODSTÍN BÍLÝ. VNITŘEK PROFILŮ JE VYPLNĚN TERMOIZOLAČNÍM MATERIÁLEM, Uf=1,4 W/(M2K)</t>
  </si>
  <si>
    <t>- BEZPEČNOSTNÍ ELEKTROZÁMEK, BEZPEČNOSTNÍ VLOŽKA + 3 KS KLÍČŮ, TLAČÍTKO OVLÁDÁNÍ OTEVÍRÁNÍ UMÍSTIT VEDLE DVEŘÍ DO V. 2000 MM NAD PODLAHOU</t>
  </si>
  <si>
    <t>771101210R00</t>
  </si>
  <si>
    <t>Příprava podkladu pod dlažby penetrace podkladu pod dlažby</t>
  </si>
  <si>
    <t>800-771</t>
  </si>
  <si>
    <t>Odkaz na mn. položky pořadí 373 : 137,56000</t>
  </si>
  <si>
    <t>771475014R00</t>
  </si>
  <si>
    <t>Montáž soklíků z dlaždic keramických výšky 100 mm, soklíků vodorovných, kladených do flexibilního tmele</t>
  </si>
  <si>
    <t>-1,200</t>
  </si>
  <si>
    <t>-0,800*2</t>
  </si>
  <si>
    <t>1.14 : (6,800+5,150+0,300)*2</t>
  </si>
  <si>
    <t>-0,800*5</t>
  </si>
  <si>
    <t>-1,100</t>
  </si>
  <si>
    <t>-0,700*2</t>
  </si>
  <si>
    <t>771479001R00</t>
  </si>
  <si>
    <t>Řezání dlaždic pro soklíky</t>
  </si>
  <si>
    <t>Odkaz na mn. položky pořadí 371 : 75,93000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</si>
  <si>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</si>
  <si>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</si>
  <si>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</si>
  <si>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</si>
  <si>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</si>
  <si>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>-0,700*1</t>
  </si>
  <si>
    <t>-0,900*1</t>
  </si>
  <si>
    <t>-1,100*1</t>
  </si>
  <si>
    <t xml:space="preserve">obklady : </t>
  </si>
  <si>
    <t>1.04 : 2,020*10</t>
  </si>
  <si>
    <t>1.17 : 2,020*8</t>
  </si>
  <si>
    <t>1.18 : 2,020*3</t>
  </si>
  <si>
    <t>1.21 : 2,100*4</t>
  </si>
  <si>
    <t>1.22 : 2,100*4</t>
  </si>
  <si>
    <t>1.23 : 2,100*4</t>
  </si>
  <si>
    <t>1.25 : 2,020*4</t>
  </si>
  <si>
    <t>1.26 : 1,600*2</t>
  </si>
  <si>
    <t>2.07 : 1,350+0,900*2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</si>
  <si>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</si>
  <si>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</si>
  <si>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</si>
  <si>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</si>
  <si>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59764207R1</t>
  </si>
  <si>
    <t>dlažba keramická š = 600 mm; l = 600 mm; h = 10,0 mm; povrch matný; pro interiér i exteriér</t>
  </si>
  <si>
    <t xml:space="preserve">soklíky : </t>
  </si>
  <si>
    <t>Odkaz na mn. položky pořadí 371 : 75,93000*0,1</t>
  </si>
  <si>
    <t>Koeficient : 0,06</t>
  </si>
  <si>
    <t>998771102R00</t>
  </si>
  <si>
    <t>Přesun hmot pro podlahy z dlaždic v objektech výšky do 12 m</t>
  </si>
  <si>
    <t xml:space="preserve">370,371,373,374,376,377, : </t>
  </si>
  <si>
    <t>Součet: : 4,13816</t>
  </si>
  <si>
    <t>776101115R00</t>
  </si>
  <si>
    <t>Přípravné práce vyrovnání podkladů samonivelační hmotou</t>
  </si>
  <si>
    <t>800-775</t>
  </si>
  <si>
    <t>položky neobsahují žádný materiál</t>
  </si>
  <si>
    <t>Odkaz na mn. položky pořadí 384 : 22,43000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</si>
  <si>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</si>
  <si>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</si>
  <si>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</si>
  <si>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</si>
  <si>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>776511820RT2</t>
  </si>
  <si>
    <t>Odstranění povlakových podlah z nášlapné plochy lepených, s podložkou, z ploch přes 10 do 20 m2</t>
  </si>
  <si>
    <t>776511820RT3</t>
  </si>
  <si>
    <t>Odstranění povlakových podlah z nášlapné plochy lepených, s podložkou, z ploch do 10 m2</t>
  </si>
  <si>
    <t>776521100R00</t>
  </si>
  <si>
    <t xml:space="preserve">Lepení povlakových podlah z plastů  Lepení povlakových podlah z plastů - pásy z PVC, montáž,  </t>
  </si>
  <si>
    <t>28412300R</t>
  </si>
  <si>
    <t>podlahovina PVC s nopy; v rolích; š = 2 000,0 mm; l = 25 000 mm; tl. 2,50 mm; homogenní; protiskluzná; oblast komerční</t>
  </si>
  <si>
    <t>Použít vzhledově stejný materiál jako je na stávající podlaze jídelny.</t>
  </si>
  <si>
    <t>58556573R</t>
  </si>
  <si>
    <t>hmota penetrační disperzní; probarvená; zvýšení přilnavosti, úprava savosti podkladu; pro interiér i exteriér; tekutá</t>
  </si>
  <si>
    <t>Odkaz na mn. položky pořadí 380 : 22,43000*0,18</t>
  </si>
  <si>
    <t>58581982R</t>
  </si>
  <si>
    <t>stěrka vyrovnávací pro vlhké prostředí; cementová; pro podlahy; samonivelační; pro interier; tl. vrstvy do 10,0 mm</t>
  </si>
  <si>
    <t>Odkaz na mn. položky pořadí 379 : 22,43000*1,6</t>
  </si>
  <si>
    <t>Koeficient : 1</t>
  </si>
  <si>
    <t>998776102R00</t>
  </si>
  <si>
    <t>Přesun hmot pro podlahy povlakové v objektech výšky do 12 m</t>
  </si>
  <si>
    <t>vodorovně do 50 m</t>
  </si>
  <si>
    <t xml:space="preserve">381,384,385,386,387, : </t>
  </si>
  <si>
    <t>Součet: : 0,16302</t>
  </si>
  <si>
    <t>781101210R00</t>
  </si>
  <si>
    <t>Příprava podkladu pod obklady penetrace podkladu pod obklady</t>
  </si>
  <si>
    <t>včetně dodávky materiálu.</t>
  </si>
  <si>
    <t>781475114R00</t>
  </si>
  <si>
    <t>Montáž obkladů vnitřních z dlaždic keramických kladených do tmele 200 x 200 mm,  , kladených do flexibilního tmele</t>
  </si>
  <si>
    <t>2.07 : 1,350*(0,900+0,125)</t>
  </si>
  <si>
    <t>781475120R00</t>
  </si>
  <si>
    <t>Montáž obkladů vnitřních z dlaždic keramických kladených do tmele 300 x 600 mm,  , kladených do flexibilního tmele</t>
  </si>
  <si>
    <t>1.04 : 18,440*2,020</t>
  </si>
  <si>
    <t>-1,150*1,970</t>
  </si>
  <si>
    <t>1.17 : (4,700+8,770+0,270*2+0,300*2)*2*2,020</t>
  </si>
  <si>
    <t>-4,220*(2,020-1,150)</t>
  </si>
  <si>
    <t>-0,900*1,970*3</t>
  </si>
  <si>
    <t>-1,350*1,200</t>
  </si>
  <si>
    <t>-0,850*1,200</t>
  </si>
  <si>
    <t>1.18 : (4,100+0,300+1,650)*2*2,020</t>
  </si>
  <si>
    <t>-1,020*(2,020-0,850)</t>
  </si>
  <si>
    <t>-0,900*2,020</t>
  </si>
  <si>
    <t>1.21 : 5,600*2,100</t>
  </si>
  <si>
    <t>1.22 : 4,890*2,100</t>
  </si>
  <si>
    <t>1.23 : 5,040*2,100</t>
  </si>
  <si>
    <t>1.25 : 6,560*2,020</t>
  </si>
  <si>
    <t>1.26 : 0,960*1,600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</si>
  <si>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</si>
  <si>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</si>
  <si>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</si>
  <si>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</si>
  <si>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1.22 : 5,020*2,100</t>
  </si>
  <si>
    <t>1.23 : 5,395*2,100</t>
  </si>
  <si>
    <t>1.26 : 1,190*2,020</t>
  </si>
  <si>
    <t>1.29 : (0,800+0,405*2)*2,000</t>
  </si>
  <si>
    <t>781497111RS3</t>
  </si>
  <si>
    <t xml:space="preserve">Lišty k obkladům profil ukončovací leštěný hliník, uložení do tmele, výška profilu 10 mm,  </t>
  </si>
  <si>
    <t>Odkaz na mn. položky pořadí 391 : 142,54010*0,8</t>
  </si>
  <si>
    <t>781497121RS3</t>
  </si>
  <si>
    <t xml:space="preserve">Lišty k obkladům profil rohový eloxovaný hliník, uložení do tmele,  , výška profilu 10 mm,  </t>
  </si>
  <si>
    <t>Odkaz na mn. položky pořadí 391 : 142,54010*0,2</t>
  </si>
  <si>
    <t>2.07 : 1,350</t>
  </si>
  <si>
    <t>597813600R</t>
  </si>
  <si>
    <t>obklad keramický š = 198 mm; l = 198 mm; h = 6,5 mm; pro interiér; barva bílá; mat</t>
  </si>
  <si>
    <t>Koeficient : 0,08</t>
  </si>
  <si>
    <t>597813740R</t>
  </si>
  <si>
    <t>obklad keramický š = 298 mm; l = 598 mm; h = 10,0 mm; pro interiér; barva bílá; mat</t>
  </si>
  <si>
    <t>998781102R00</t>
  </si>
  <si>
    <t>Přesun hmot pro obklady keramické v objektech výšky do 12 m</t>
  </si>
  <si>
    <t xml:space="preserve">389,390,391,392,394,395,396,397, : </t>
  </si>
  <si>
    <t>Součet: : 3,90550</t>
  </si>
  <si>
    <t>783225400R00</t>
  </si>
  <si>
    <t xml:space="preserve">Nátěry kov.stavebních doplňk.konstrukcí syntetické dvojnásobné + 1x email +  tmelení,  </t>
  </si>
  <si>
    <t>800-783</t>
  </si>
  <si>
    <t>ODSTÍN BÍLÝ MATNÝ RAL 9010.</t>
  </si>
  <si>
    <t>O-1 : 1,230*4,000</t>
  </si>
  <si>
    <t>O-2 : 1,260*1,000</t>
  </si>
  <si>
    <t>O-3 : 1,230*3,000</t>
  </si>
  <si>
    <t>O-4 : 0,970*2,000</t>
  </si>
  <si>
    <t>O-5 : 1,200*1,000</t>
  </si>
  <si>
    <t>O-6 : 0,970*1,000</t>
  </si>
  <si>
    <t>O-7 : 1,230*1,000</t>
  </si>
  <si>
    <t>O-8 : 1,230*1,000</t>
  </si>
  <si>
    <t>784402801R00</t>
  </si>
  <si>
    <t>Odstranění maleb oškrabáním, v místnostech do 3,8 m</t>
  </si>
  <si>
    <t>800-784</t>
  </si>
  <si>
    <t>1.04 : (18,980-2,960)*3,400</t>
  </si>
  <si>
    <t>784191101R00</t>
  </si>
  <si>
    <t>Příprava povrchu Penetrace (napouštění) podkladu disperzní, jednonásobná</t>
  </si>
  <si>
    <t>Odkaz na mn. položky pořadí 402 : 460,34665</t>
  </si>
  <si>
    <t>784195212R00</t>
  </si>
  <si>
    <t>Malby z malířských směsí otěruvzdorných,  , bělost 82 %, dvojnásobné</t>
  </si>
  <si>
    <t xml:space="preserve">strop : </t>
  </si>
  <si>
    <t>Odkaz na mn. položky pořadí 110 : 61,35750</t>
  </si>
  <si>
    <t>Odkaz na mn. položky pořadí 111 : 54,80825</t>
  </si>
  <si>
    <t xml:space="preserve">stěny : </t>
  </si>
  <si>
    <t>Odkaz na mn. položky pořadí 112 : 4,00000</t>
  </si>
  <si>
    <t>Odkaz na mn. položky pořadí 113 : 2,00000</t>
  </si>
  <si>
    <t>791R001</t>
  </si>
  <si>
    <t>m.č. 1.15 - jídelna - zásobník pro podnosy a příbory nerez - dodávka</t>
  </si>
  <si>
    <t>4 x nádoba na příbory, police pro podnosy, 4 x otočné kolo, 2 x s brzdou</t>
  </si>
  <si>
    <t>791R002</t>
  </si>
  <si>
    <t>m.č. 1.15 - jídelna - etážový vozík nerez s šikmými vsuny pro koše se sklenicemi - dodávka</t>
  </si>
  <si>
    <t>4 x otočné kolo, 2 x s brzdou</t>
  </si>
  <si>
    <t>791R003</t>
  </si>
  <si>
    <t>m.č. 1.15 - jídelna - podstavec nerez pod termos, okapávací vanička s vypouštěcím kohoutem - dodávka</t>
  </si>
  <si>
    <t>791R004</t>
  </si>
  <si>
    <t>m.č. 1.15 - jídelna - termos s víkem nerez, obsah 10 litrů, výpustný kohout - dodávka</t>
  </si>
  <si>
    <t>791R005</t>
  </si>
  <si>
    <t>m.č. 1.15 - jídelna - pojezdová dráha trubková nerez 900x350 mm, konzoly nerez - dodávka</t>
  </si>
  <si>
    <t>791R006</t>
  </si>
  <si>
    <t>m.č. 1.15 - jídelna - pojezdová dráha trubková nerez 1400x350 mm, konzoly nerez - dodávka</t>
  </si>
  <si>
    <t>791R007</t>
  </si>
  <si>
    <t>m.č. 1.17 - varna - plynová varná stolička nerez, rošt litina - dodávka</t>
  </si>
  <si>
    <t>791R008</t>
  </si>
  <si>
    <t>m.č. 1.17 - varna - plynový sporák s elektrickou troubou nerez, 6 x hořák - dodávka</t>
  </si>
  <si>
    <t>rošty nerez, statická trouba pro GN 2/1</t>
  </si>
  <si>
    <t>791R009</t>
  </si>
  <si>
    <t>m.č. 1.17 - varna - plynová sklopná smažící pánev nerez, využitelný obsah 43 litrů - dodávka</t>
  </si>
  <si>
    <t>dno vany z lité oceli, manuální vyklápění vany</t>
  </si>
  <si>
    <t>791R010</t>
  </si>
  <si>
    <t>m.č. 1.17 - varna - elektrický konvektomat nerez pro 7 x GN 1/1 - dodávka</t>
  </si>
  <si>
    <t>nástřikový, programovatelný, dotykové ovládání, automatické mytí, sprcha, podstavec nerez</t>
  </si>
  <si>
    <t>se vsuny pro GN a policí pro změkčovač, 5 kg mycího prostředku, sada GN: 4 x GN 1/1-100,</t>
  </si>
  <si>
    <t>4 x GND 1/1-100, 8 x GNS 1/1-65, 2 x rošt 1/1 nerez</t>
  </si>
  <si>
    <t>791R011</t>
  </si>
  <si>
    <t>m.č. 1.17 - varna - elektrický kuchyňský robot, nádoba nerez obsah 30 litrů - dodávka</t>
  </si>
  <si>
    <t>míchací, hnětací a šlehací nástavec, masomlýnek</t>
  </si>
  <si>
    <t>791R012</t>
  </si>
  <si>
    <t>m.č. 1.17 - varna - elektrický výdejní ohřívací vozík nerez - dodávka</t>
  </si>
  <si>
    <t>3 x samostaná vana pro GN 1/1-200, ovládání na delší straně, police, sada GN a vík s výřezy pro</t>
  </si>
  <si>
    <t>naběračku: 1 x GN 1/1-200, 1 x GN 2/3-200, 2 x GN 1/2-200, 7 x GN 1/3-200</t>
  </si>
  <si>
    <t>791R013</t>
  </si>
  <si>
    <t>m.č. 1.17 - varna - elektrický vyhřívaný podavač talířů nerez, 2 x tubus pro 60 ks - dodávka</t>
  </si>
  <si>
    <t>791R014</t>
  </si>
  <si>
    <t>m.č. 1.17 - varna - elektrický mycí stroj stolního nádobí průběžný sklopný nerez - dodávka</t>
  </si>
  <si>
    <t>mycí koše 500x500 mm, horní i dolní mycí i oplachová ramena, dvojité mycí čerpadlo, termostop, samočistící</t>
  </si>
  <si>
    <t>cyklus, dávkovač mycího i oplachového prostředku, 17 kg mycího, 15 kg oplachového prostředku, sada</t>
  </si>
  <si>
    <t>mycích košů: 3 x základní, 3 x na talíře, 2 x na příbory</t>
  </si>
  <si>
    <t>791R015</t>
  </si>
  <si>
    <t>m.č. 1.17 - varna - elektrický automatický změkčovač vody, 10 kg pryskyřice - dodávka</t>
  </si>
  <si>
    <t>objemové řízení regenerace, 25 kg tabletové soli</t>
  </si>
  <si>
    <t>791R016</t>
  </si>
  <si>
    <t>m.č. 1.17 - varna - elektrická mikrovlnná trouba lakovaná, obsah 20 litrů - dodávka</t>
  </si>
  <si>
    <t>791R017</t>
  </si>
  <si>
    <t>m.č. 1.17 - varna - elektrický krouhač zeleniny, kovový blok motoru a krouhací hlava - dodávka</t>
  </si>
  <si>
    <t>sada krouhacích disků:</t>
  </si>
  <si>
    <t>plátkovací 2 a 4 mm, strouhací 1,5 a 3 mm, 1 x nudličkovací 8x8 mm, 1 x kostičkovací 8x8x8 mm</t>
  </si>
  <si>
    <t>791R018</t>
  </si>
  <si>
    <t>m.č. 1.17 - varna - elektrický nářezový stroj, šikmý zubatý nůž průměr 250 mm s nepřilnavý - dodávka</t>
  </si>
  <si>
    <t>791R019</t>
  </si>
  <si>
    <t>m.č. 1.17 - varna - elektrický stolní robot, nádoba nerez obsah 5 litrů, míchací, hnětací a, šlehací nástavec - dodávka</t>
  </si>
  <si>
    <t>791R020</t>
  </si>
  <si>
    <t>m.č. 1.17 - varna - elektrická stolní váha digitální, vážní miska nerez, váživost 10 kg, adaptér, ES ověření - dodávka</t>
  </si>
  <si>
    <t>791R021</t>
  </si>
  <si>
    <t>m.č. 1.17 - varna - pracovní stůl nerez 1400x700x900 mm - dodávka</t>
  </si>
  <si>
    <t>2 x police, zakrytý pravý i levý bok, bez lemů</t>
  </si>
  <si>
    <t>791R022</t>
  </si>
  <si>
    <t>m.č. 1.17 - varna - pracovní stůl nerez 1100x700x900 mm - dodávka</t>
  </si>
  <si>
    <t>2 x zásuvka, police, zakrytá záda a levý bok, bez lemů</t>
  </si>
  <si>
    <t>791R023</t>
  </si>
  <si>
    <t>m.č. 1.17 - varna - pracovní stůl nerez 1400x650x900 mm - dodávka</t>
  </si>
  <si>
    <t>2 x zásuvka, police, zadní lem</t>
  </si>
  <si>
    <t>791R024</t>
  </si>
  <si>
    <t>m.č. 1.17 - varna - pracovní stůl nerez 1900x650x900 mm - dodávka</t>
  </si>
  <si>
    <t>lis. dřez 400x500 mm, zásuvka, police, zakrytý levý bok, zadní a pravý lem</t>
  </si>
  <si>
    <t>791R025</t>
  </si>
  <si>
    <t>m.č. 1.17 - varna - pracovní stůl nerez 1700x650x900 mm - dodávka</t>
  </si>
  <si>
    <t>lis. dřez 400x500 mm, 2 x zásuvka, police, zakrytý pravý i levý bok, zadní lem</t>
  </si>
  <si>
    <t>791R026</t>
  </si>
  <si>
    <t>m.č. 1.17 - varna - výstupní stůl nerez 1200x750x900 mm - dodávka</t>
  </si>
  <si>
    <t>vedení pro koše, roštová police, zadní lem</t>
  </si>
  <si>
    <t>791R027</t>
  </si>
  <si>
    <t>m.č. 1.17 - varna - předmycí stůl nerez 1200x750x900 mm - dodávka</t>
  </si>
  <si>
    <t>lisovaný dřez 500x400 mm, vedení pro koše, roštová police, zadní lem, nástěnná tlaková sprcha</t>
  </si>
  <si>
    <t>profi s vinutou pružinou a napouštěcím raménkem</t>
  </si>
  <si>
    <t>791R028</t>
  </si>
  <si>
    <t>m.č. 1.17 - varna - třídící stůl nerez 1300x750x900 mm - dodávka</t>
  </si>
  <si>
    <t>otvor pro shoz zbytků, trnož, výřez pro sloup, přesah desky, pravý lem</t>
  </si>
  <si>
    <t>791R029</t>
  </si>
  <si>
    <t>m.č. 1.17 - varna - pracovní stůl nerez 1500x650x900 mm - dodávka</t>
  </si>
  <si>
    <t>buková pracovní deska, 2 x zásuvka, police, zakrytý levý i pravý bok, zadní lem</t>
  </si>
  <si>
    <t>791R030</t>
  </si>
  <si>
    <t>m.č. 1.17 - varna - výdejní deska nerez 1400x400x40 mm, bez lemů - dodávka</t>
  </si>
  <si>
    <t>791R031</t>
  </si>
  <si>
    <t>m.č. 1.17 - varna - regál nerez 1400x700x1800 mm, 5 x police s výztuhou - dodávka</t>
  </si>
  <si>
    <t>791R032</t>
  </si>
  <si>
    <t>m.č. 1.17 - varna - nástěnná skříňka uzavřená nerez 1400x350x600 mm, posuvná dvířka, police, - dodávka</t>
  </si>
  <si>
    <t>791R033</t>
  </si>
  <si>
    <t>m.č. 1.17 - varna - nástěnná police jednopatrová nerez 1500x350 mm - dodávka</t>
  </si>
  <si>
    <t>791R034</t>
  </si>
  <si>
    <t>m.č. 1.17 - varna - podlahová vpusť nerez 850x300 mm, pachová uzávěra, protiskluzový rošt - dodávka</t>
  </si>
  <si>
    <t>791R035</t>
  </si>
  <si>
    <t>m.č. 1.17 - varna - podlahová vpusť nerez 300x400 mm, pachová uzávěra, protiskluzový rošt - dodávka</t>
  </si>
  <si>
    <t>791R036</t>
  </si>
  <si>
    <t>m.č. 1.17 - varna - závěsný akumulační zákryt nerez 1200x1700x500 mm - dodávka</t>
  </si>
  <si>
    <t>žlábek pro kondenzát, tukové filtry, osvětlení</t>
  </si>
  <si>
    <t>791R037</t>
  </si>
  <si>
    <t>m.č. 1.17 - varna - nástěnný akumulační zákryt nerez 1400x1300x500 mm - dodávka</t>
  </si>
  <si>
    <t>žlábek pro kondenzát, tukové filtry</t>
  </si>
  <si>
    <t>791R038</t>
  </si>
  <si>
    <t>m.č. 1.17 - varna - nástěnný akumulační zákryt nerez 1100x1000x500 mm - dodávka</t>
  </si>
  <si>
    <t>791R039</t>
  </si>
  <si>
    <t>m.č. 1.17 - varna - ruční ponorný mixér, nástavec l = 300 mm - dodávka</t>
  </si>
  <si>
    <t>791R040</t>
  </si>
  <si>
    <t>m.č. 1.18 - mytí - odkládací stůl nerez 1500x500x900 mm, roštová police, zadní a pravý lem - dodávka</t>
  </si>
  <si>
    <t>791R041</t>
  </si>
  <si>
    <t>m.č. 1.18 - mytí - mycí stůl nerez 2000x750x900 mm, prolamovaná pracovní deska - dodávka</t>
  </si>
  <si>
    <t>2 x lisovaný dřez 500x600 mm vlevo, okapávací plocha vpravo, roštová police, zadní lem,</t>
  </si>
  <si>
    <t>nástěnná tlaková sprcha profi s vinutou pružinou a napouštěcím raménkem</t>
  </si>
  <si>
    <t>791R042</t>
  </si>
  <si>
    <t>m.č. 1.18 - mytí - regál nerez 1500x700x1800 mm, 4 x police s výztuhou - dodávka</t>
  </si>
  <si>
    <t>791R043</t>
  </si>
  <si>
    <t>m.č. 1.18 - mytí - nástěnná police jednopatrová nerez 500x300 mm - dodávka</t>
  </si>
  <si>
    <t>791R044</t>
  </si>
  <si>
    <t>m.č. 1.19 - chodba - elektrická chladící skříň profi lakovaná bílá, obsah 80 l - dodávka</t>
  </si>
  <si>
    <t>plné dveře, ventilované chlazení, digitální ovládání</t>
  </si>
  <si>
    <t>791R045</t>
  </si>
  <si>
    <t>m.č. 1.24 - sklad potravin - regál skladový 800x500x2000 mm, bílý komaxit, 5 x police - dodávka</t>
  </si>
  <si>
    <t>791R046</t>
  </si>
  <si>
    <t>m.č. 1.24 - sklad potravin - regál skladový 750x500x2000 mm, bílý komaxit, 5 x police - dodávka</t>
  </si>
  <si>
    <t>791R047</t>
  </si>
  <si>
    <t>m.č. 1.24 - sklad potravin - regál skladový 700x500x2000 mm, bílý komaxit, 5 x police - dodávka</t>
  </si>
  <si>
    <t>791R048</t>
  </si>
  <si>
    <t>m.č. 1.25 - hrubá příprava zeleniny - pracovní stůl nerez 1300x600x900 mm - dodávka</t>
  </si>
  <si>
    <t>lis. dřez 500x400 mm, zásuvka, police, zadní, levý i pravý lem</t>
  </si>
  <si>
    <t>791R049</t>
  </si>
  <si>
    <t>m.č. 1.27 - sklad chladný a DHIM - elektrická chladící skříň profi lakovaná bílá, obsah 340 l, - dodávka</t>
  </si>
  <si>
    <t>plné dveře, ventilátor, digitální ovládání</t>
  </si>
  <si>
    <t>791R050</t>
  </si>
  <si>
    <t>m.č. 1.27 - sklad chladný a DHIM - elektrická mrazící skříň profi lakovaná bílá, obsah 250 l, - dodávka</t>
  </si>
  <si>
    <t>plné dveře, digitální ovládání</t>
  </si>
  <si>
    <t>791R051</t>
  </si>
  <si>
    <t>m.č. 1.27 - sklad chladný a DHIM - regál nerez 900x600x1800 mm, 4 x police s výztuhou, - dodávka</t>
  </si>
  <si>
    <t>791R052</t>
  </si>
  <si>
    <t>m.č. 1.27 - sklad chladný a DHIM - servírovací vozík nerez 850x600x900 mm, 2 x police, - dodávka</t>
  </si>
  <si>
    <t>horní s hrazdovou ohrádkou, 4 x otočné kolo, 2 x s brzdou</t>
  </si>
  <si>
    <t>791R053</t>
  </si>
  <si>
    <t>Doprava, montáž, montážní materiál, uvedení do provozu, seřízení, zaškolení obsluhy</t>
  </si>
  <si>
    <t>kpl</t>
  </si>
  <si>
    <t>798R001</t>
  </si>
  <si>
    <t>D+M injektáž zdiva tlakově pomocí tekutého 100% siloxanového mikroemulzního koncentrátu, - podrobný popis viz. PD</t>
  </si>
  <si>
    <t>POL1_1</t>
  </si>
  <si>
    <t>Dodatečná vodorovná izolace stávajících konstrukcí nad úrovní terénu se provede tlakově pomocí tekutého 100% siloxanového mikroemulzního koncentrátu. Injektáž bude provedena jako jednořadá nebo dvouřadá. Vrty v řadě budou v osové vzdálenosti 10-12,5cm. Průměr vrtu 12 mm nebo dle velikosti injektážního pakru. Vrtat je možné šikmo či vodorovně, dle stavební situace a dle typu použitého pakru. Hloubka vrtu bude na sílu zdiva mínus 5 cm.</t>
  </si>
  <si>
    <t xml:space="preserve">viz. návrh odborné firmy : </t>
  </si>
  <si>
    <t>33,500</t>
  </si>
  <si>
    <t>798R002</t>
  </si>
  <si>
    <t>D+M svislý sanační hydroizolační systém - podrobný popis viz. PD</t>
  </si>
  <si>
    <t>Skladba:</t>
  </si>
  <si>
    <t>- mineralizace s hloubkovým ochranným účinkem</t>
  </si>
  <si>
    <t>- 1x minerální hydroizolační stěrka s vysokou odolností vůči síranům</t>
  </si>
  <si>
    <t>- vyrovnání podkladu svislé zdi těsnící maltou s vysokou odolností vůči síranům</t>
  </si>
  <si>
    <t>- minerální hydroizolační stěrka s vysokou odolností vůči síranům</t>
  </si>
  <si>
    <t>- v ploše omítek bude do čerstvé stěrky nastříkán špric</t>
  </si>
  <si>
    <t>91,500</t>
  </si>
  <si>
    <t>798R003</t>
  </si>
  <si>
    <t>D+M sanační omítkový systém v ploše vnější stěrky - v oblasti odstřiku - podrobný popis viz. PD</t>
  </si>
  <si>
    <t>- sanační síranovzdorný podhoz</t>
  </si>
  <si>
    <t>- hydrofobizovaná vlákny armovaná sanační omítka, s inteligentním plnivem s aktivními póry</t>
  </si>
  <si>
    <t>- hydrofobizovaná sanační omítka</t>
  </si>
  <si>
    <t>56,500</t>
  </si>
  <si>
    <t>798R004</t>
  </si>
  <si>
    <t>D+M sanační omítkový systém vlhkost a soli jímající - podrobný popis viz. PD</t>
  </si>
  <si>
    <t>- vlhkost a soli jímající podkladní sanační jádrová omítka s inteligentním plnivem s aktivními póry</t>
  </si>
  <si>
    <t>39,300</t>
  </si>
  <si>
    <t>798R005</t>
  </si>
  <si>
    <t>D+M sanační fasádní nátěr - podrobný popis viz. PD</t>
  </si>
  <si>
    <t>Vysoce paropropustný silikonový fasádní nátěr, vysoce prodyšný Sd &lt;= 0,05 m a vysoce vodoodpudivý w &lt;= 0,1 kg/(m2h • 0,5).  Spotřeba 0,4 l/m2, systémová penetrace 0,2 l/m2.</t>
  </si>
  <si>
    <t>Odkaz na mn. položky pořadí 132 : 508,51000</t>
  </si>
  <si>
    <t>M21R001</t>
  </si>
  <si>
    <t>D+M elektromontáže - silnoproud - viz. samostatný rozpočet</t>
  </si>
  <si>
    <t>M24R001</t>
  </si>
  <si>
    <t>D+M vzduchotechnika - viz. samostatný rozpočet</t>
  </si>
  <si>
    <t>979990103R00</t>
  </si>
  <si>
    <t>Poplatek za skládku suti - beton do 30x30 cm</t>
  </si>
  <si>
    <t>Odkaz na dem. hmot. položky pořadí 1 : 18,33188</t>
  </si>
  <si>
    <t>Odkaz na dem. hmot. položky pořadí 171 : 2,30400</t>
  </si>
  <si>
    <t>Odkaz na dem. hmot. položky pořadí 178 : 0,14700</t>
  </si>
  <si>
    <t>Odkaz na dem. hmot. položky pořadí 180 : 0,07480</t>
  </si>
  <si>
    <t>Odkaz na dem. hmot. položky pořadí 181 : 1,07140</t>
  </si>
  <si>
    <t>Odkaz na dem. hmot. položky pořadí 182 : 5,09740</t>
  </si>
  <si>
    <t>Odkaz na dem. hmot. položky pořadí 183 : 23,39370</t>
  </si>
  <si>
    <t>Odkaz na dem. hmot. položky pořadí 208 : 0,03600</t>
  </si>
  <si>
    <t>979990105R00</t>
  </si>
  <si>
    <t>Poplatek za skládku suti-cihel.výrobky do 30x30 cm</t>
  </si>
  <si>
    <t>Odkaz na dem. hmot. položky pořadí 172 : 4,77607</t>
  </si>
  <si>
    <t>Odkaz na dem. hmot. položky pořadí 173 : 1,75090</t>
  </si>
  <si>
    <t>Odkaz na dem. hmot. položky pořadí 174 : 18,52287</t>
  </si>
  <si>
    <t>Odkaz na dem. hmot. položky pořadí 175 : 10,82007</t>
  </si>
  <si>
    <t>Odkaz na dem. hmot. položky pořadí 187 : 0,44484</t>
  </si>
  <si>
    <t>Odkaz na dem. hmot. položky pořadí 188 : 0,24750</t>
  </si>
  <si>
    <t>Odkaz na dem. hmot. položky pořadí 198 : 0,02091</t>
  </si>
  <si>
    <t>Odkaz na dem. hmot. položky pořadí 199 : 0,01374</t>
  </si>
  <si>
    <t>Odkaz na dem. hmot. položky pořadí 200 : 0,07517</t>
  </si>
  <si>
    <t>Odkaz na dem. hmot. položky pořadí 205 : 0,20700</t>
  </si>
  <si>
    <t>Odkaz na dem. hmot. položky pořadí 206 : 3,77352</t>
  </si>
  <si>
    <t>Odkaz na dem. hmot. položky pořadí 207 : 1,53090</t>
  </si>
  <si>
    <t>Odkaz na dem. hmot. položky pořadí 209 : 0,07560</t>
  </si>
  <si>
    <t>Odkaz na dem. hmot. položky pořadí 210 : 0,02700</t>
  </si>
  <si>
    <t>Odkaz na dem. hmot. položky pořadí 211 : 0,72000</t>
  </si>
  <si>
    <t>Odkaz na dem. hmot. položky pořadí 212 : 0,51732</t>
  </si>
  <si>
    <t>Odkaz na dem. hmot. položky pořadí 214 : 3,20673</t>
  </si>
  <si>
    <t>Odkaz na dem. hmot. položky pořadí 215 : 30,00209</t>
  </si>
  <si>
    <t>979990108R00</t>
  </si>
  <si>
    <t>Poplatek za skládku suti - železobeton</t>
  </si>
  <si>
    <t>Odkaz na dem. hmot. položky pořadí 176 : 0,32400</t>
  </si>
  <si>
    <t>979990111R00</t>
  </si>
  <si>
    <t>Poplatek za skládku suti - stavební keramika</t>
  </si>
  <si>
    <t>Odkaz na dem. hmot. položky pořadí 186 : 1,07580</t>
  </si>
  <si>
    <t>Odkaz na dem. hmot. položky pořadí 217 : 2,39044</t>
  </si>
  <si>
    <t>979990121R00</t>
  </si>
  <si>
    <t>Poplatek za skládku suti - asfaltové pásy</t>
  </si>
  <si>
    <t>Odkaz na dem. hmot. položky pořadí 228 : 0,00286</t>
  </si>
  <si>
    <t>979990143R00</t>
  </si>
  <si>
    <t>Poplatek za skládku suti - polystyren</t>
  </si>
  <si>
    <t>Odkaz na dem. hmot. položky pořadí 216 : 0,37765</t>
  </si>
  <si>
    <t>Odkaz na dem. hmot. položky pořadí 250 : 0,11288</t>
  </si>
  <si>
    <t>979990161R00</t>
  </si>
  <si>
    <t>Poplatek za skládku dřevo, skupina 17 02 01 z Katalogu odpadů</t>
  </si>
  <si>
    <t>Odkaz na dem. hmot. položky pořadí 177 : 0,56062</t>
  </si>
  <si>
    <t>Odkaz na dem. hmot. položky pořadí 192 : 0,50806</t>
  </si>
  <si>
    <t>Odkaz na dem. hmot. položky pořadí 193 : 0,23598</t>
  </si>
  <si>
    <t>Odkaz na dem. hmot. položky pořadí 194 : 0,17336</t>
  </si>
  <si>
    <t>Odkaz na dem. hmot. položky pořadí 283 : 1,23088</t>
  </si>
  <si>
    <t>Odkaz na dem. hmot. položky pořadí 286 : 10,11558</t>
  </si>
  <si>
    <t>Odkaz na dem. hmot. položky pořadí 330 : 0,71590</t>
  </si>
  <si>
    <t>Odkaz na dem. hmot. položky pořadí 331 : 0,52160</t>
  </si>
  <si>
    <t>979990181R00</t>
  </si>
  <si>
    <t>Poplatek za skládku suti - PVC podlahová krytina</t>
  </si>
  <si>
    <t>Odkaz na dem. hmot. položky pořadí 382 : 0,01068</t>
  </si>
  <si>
    <t>Odkaz na dem. hmot. položky pořadí 383 : 0,00200</t>
  </si>
  <si>
    <t>979990191R00</t>
  </si>
  <si>
    <t>Poplatek za skládku suti - plastové výrobky</t>
  </si>
  <si>
    <t>Odkaz na dem. hmot. položky pořadí 197 : 0,12876</t>
  </si>
  <si>
    <t>979999997R01</t>
  </si>
  <si>
    <t>Poplatek za skládku čistá suť</t>
  </si>
  <si>
    <t>Odkaz na dem. hmot. položky pořadí 179 : 0,06829</t>
  </si>
  <si>
    <t>Odkaz na dem. hmot. položky pořadí 196 : 1,31754</t>
  </si>
  <si>
    <t>Odkaz na dem. hmot. položky pořadí 304 : 2,39464</t>
  </si>
  <si>
    <t>Odkaz na dem. hmot. položky pořadí 305 : 0,23789</t>
  </si>
  <si>
    <t>Odkaz na dem. hmot. položky pořadí 306 : 0,01257</t>
  </si>
  <si>
    <t>Odkaz na dem. hmot. položky pořadí 307 : 0,08565</t>
  </si>
  <si>
    <t>Odkaz na dem. hmot. položky pořadí 356 : 0,02500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</si>
  <si>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</si>
  <si>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</si>
  <si>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</si>
  <si>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</si>
  <si>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</si>
  <si>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</si>
  <si>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1,171,172,173,174,175,176,177,178,179,180,181,182,183,186,187,188,192,193,194,196,197,198,199,200, : </t>
  </si>
  <si>
    <t xml:space="preserve">205,206,207,208,209,210,211,212,214,215,216,217,228,250,283,286,304,305,306,307,330,331,356,382,383, : </t>
  </si>
  <si>
    <t>Součet: : 149,81706</t>
  </si>
  <si>
    <t>979081121R00</t>
  </si>
  <si>
    <t>Odvoz suti a vybouraných hmot na skládku příplatek za každý další 1 km</t>
  </si>
  <si>
    <t>Součet: : 2846,52406</t>
  </si>
  <si>
    <t>979082111R00</t>
  </si>
  <si>
    <t>Vnitrostaveništní doprava suti a vybouraných hmot do 10 m</t>
  </si>
  <si>
    <t>JKSO:</t>
  </si>
  <si>
    <t>801.32</t>
  </si>
  <si>
    <t>budovy učeben všeobecně vzdělávacích škol</t>
  </si>
  <si>
    <t>JKSO</t>
  </si>
  <si>
    <t xml:space="preserve"> m3</t>
  </si>
  <si>
    <t>svislá nosná konstrukce zděná z cihel,tvárnic, bloků</t>
  </si>
  <si>
    <t>JKSOChar</t>
  </si>
  <si>
    <t/>
  </si>
  <si>
    <t>JKSOAkce</t>
  </si>
  <si>
    <t>- do obvodového profilu vloženy profily CW100 po vzd. 500 mm, mezi nimi minerální izolace 40 kg/m3 tl. 40 mm</t>
  </si>
  <si>
    <t>- do obvodového profilu vloženy profily UA 100 po vzd. 400 mm, mezi nimi minerální izolace 40 kg/m3 tl. 60 mm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</si>
  <si>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</si>
  <si>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včetně:</t>
  </si>
  <si>
    <t>ZASKLENÍ: TEPELNĚ IZOLAČNÍ TROJSKLO U=0,6W/m2K, ŠEDÝ PLASTOVÝ RÁMEČEK</t>
  </si>
  <si>
    <t>- STAVEBNÍ HLOUBKA DVEŘNÍHO RÁMU 90 MM</t>
  </si>
  <si>
    <t>- STAVEBNÍ HLOUBKA DVEŘNÍHO RÁMU 70 MM</t>
  </si>
  <si>
    <t>- ZASKLENÍ DVOJSKLEM, Ug=1,0 W/(m2K)</t>
  </si>
  <si>
    <t>- OBOUSTRANNÉ BEZPEČNOSTNÍ SKLO PROTI VYSYPÁNÍ STŘEPŮ PO ROZBITÍ SKLA U DVEŘÍ A BOČNÍHO PŘÍSVĚTLÍKU</t>
  </si>
  <si>
    <t>- ZABEZPEČENÍ OKNA V OTEVŘENÉM STAVU ARETACÍ</t>
  </si>
  <si>
    <t>- RÁM OKNA Z VÍCEKOMOROVÝCH PVC PROFILŮ. VNITŘNÍ POVRCH RÁMU JE BÍLÝ (RAL 9010). VNITŘEK PROFILŮ JE VYPLNĚN TERMOIZOLAČNÍM MATERIÁLEM.</t>
  </si>
  <si>
    <t>- HORNÍ ČÁST OKNA TVOŘÍ INOVATIVNÍ PLOCHÉ ZASKLENÍ.</t>
  </si>
  <si>
    <t>- ZASKLENÍ ENERGETICKY ÚSPORNÝM TROJSKLEM SE SOUČINITELEM PROSTUPU TEPLA PRO CELÉ OKNO Uw=0,70 W/(m2K). VNĚJŠÍ REFLEXNÍ TVRZENÉ SKLO ODRÁŽÍ SLUNEČNÍ ZÁŘENÍ, VNITŘNÍ BEZPEČNOSTNÍ SKLO (BEZP. TŘ. P2A) CHRÁNÍ PROTI VYSYPÁNÍ STŘEPŮ PO ROZBITÍ SKLA.</t>
  </si>
  <si>
    <t>- ZASKLENÍ ENERGETICKY ÚSPORNÝM TROJSKLEM SE SOUČINITELEM PROSTUPU TEPLA PRO CELÉ OKNO Uw=0,70 W/(m2K). VNĚJŠÍ TVRZENÉ SKLO, VNITŘNÍ BEZPEČNOSTNÍ SKLO (BEZP. TŘ. P2A) CHRÁNÍ PROTI VYSYPÁNÍ STŘEPŮ PO ROZBITÍ SKLA.</t>
  </si>
  <si>
    <t>- OBOUSTRANNÉ BEZPEČNOSTNÍ SKLO PROTI VYSYPÁNÍ STŘEPŮ PŘI ROZBITÍ SKLA U DVEŘÍ</t>
  </si>
  <si>
    <t>včetně pomocného lešení.</t>
  </si>
  <si>
    <t>Rozebrání dlažeb, panelů vozovek a ploch s jakoukoliv výplní spár _x000D_
 v jakékoliv ploše, ze zámkové dlažky, kladených do lože z kameniva</t>
  </si>
  <si>
    <t>dlažba ve dvorní ploše : 75,000</t>
  </si>
  <si>
    <t>dlažba chodníku podél severní fasády : 27,000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</si>
  <si>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</si>
  <si>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</si>
  <si>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</si>
  <si>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chodník podél severní fasády : </t>
  </si>
  <si>
    <t>12,000*2,000*0,250</t>
  </si>
  <si>
    <t>5,000*1,000*0,250</t>
  </si>
  <si>
    <t>122201101R00</t>
  </si>
  <si>
    <t>Odkopávky a  prokopávky nezapažené v hornině 3_x000D_
 do 100 m3</t>
  </si>
  <si>
    <t>s přehozením výkopku na vzdálenost do 3 m nebo s naložením na dopravní prostředek,</t>
  </si>
  <si>
    <t xml:space="preserve">viz. technická zpráva, výkres opěrné stěny pohledy a řez : </t>
  </si>
  <si>
    <t>24,215*1,630</t>
  </si>
  <si>
    <t>7,370*1,600</t>
  </si>
  <si>
    <t xml:space="preserve">viz. výkres pohledy a řez : </t>
  </si>
  <si>
    <t>0,500*0,100*(11,158+4,675)</t>
  </si>
  <si>
    <t>Odkaz na mn. položky pořadí 4 : 51,26245</t>
  </si>
  <si>
    <t>Odkaz na mn. položky pořadí 5 : 0,79165</t>
  </si>
  <si>
    <t>oplocení : 3,14*0,150*0,150*0,750*2</t>
  </si>
  <si>
    <t>Odkaz na mn. položky pořadí 8 : 20,89956*-1</t>
  </si>
  <si>
    <t>Odkaz na mn. položky pořadí 9 : 2,53328*-1</t>
  </si>
  <si>
    <t>Odkaz na mn. položky pořadí 6 : 28,72724*10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</si>
  <si>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</si>
  <si>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</si>
  <si>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</si>
  <si>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 xml:space="preserve">zemina : </t>
  </si>
  <si>
    <t xml:space="preserve">viz. výkres půdorys opěrné stěny, pohledy a řez : </t>
  </si>
  <si>
    <t>1,320*(11,158+4,675)</t>
  </si>
  <si>
    <t>0,160*(11,158+4,675)</t>
  </si>
  <si>
    <t xml:space="preserve">viz. výkres půdorys opěrné stěny : </t>
  </si>
  <si>
    <t>27,000</t>
  </si>
  <si>
    <t xml:space="preserve">dlažba ve dvoře : </t>
  </si>
  <si>
    <t>42,000</t>
  </si>
  <si>
    <t xml:space="preserve">opěrná zídka : </t>
  </si>
  <si>
    <t>1,300*(11,158+4,675)</t>
  </si>
  <si>
    <t>181301104R00</t>
  </si>
  <si>
    <t>Rozprostření a urovnání ornice v rovině v souvislé ploše do 500 m2, tloušťka vrstvy přes 200 do 250 mm</t>
  </si>
  <si>
    <t>12,000*2,000</t>
  </si>
  <si>
    <t>5,000*1,000</t>
  </si>
  <si>
    <t>Odkaz na mn. položky pořadí 6 : 28,72724</t>
  </si>
  <si>
    <t>133210012R01</t>
  </si>
  <si>
    <t>Hloubení šachet zem.vrtákem hor.3-4;D 30cm,hl.75cm</t>
  </si>
  <si>
    <t>212561111R00</t>
  </si>
  <si>
    <t>Výplň odvodňov. trativodů kam. hrubě drcen. 16 mm</t>
  </si>
  <si>
    <t>0,400*0,400*(11,158+4,675)</t>
  </si>
  <si>
    <t>2,000*(11,158+4,675)</t>
  </si>
  <si>
    <t>274321411R00</t>
  </si>
  <si>
    <t>Beton základových pasů železový třídy C 25/30</t>
  </si>
  <si>
    <t>včetně dodávky a uložení betonu, bez výztuže</t>
  </si>
  <si>
    <t>274351215R00</t>
  </si>
  <si>
    <t>0,500*(11,158+4,675)*2</t>
  </si>
  <si>
    <t>0,500*0,500*2*2</t>
  </si>
  <si>
    <t>Odkaz na mn. položky pořadí 17 : 16,83300</t>
  </si>
  <si>
    <t>Odkaz na mn. položky pořadí 16 : 2,53325*0,08</t>
  </si>
  <si>
    <t>275313621R00</t>
  </si>
  <si>
    <t>Beton základových patek prostý třídy C 20/25</t>
  </si>
  <si>
    <t>3,14*0,150*0,150*0,600*2</t>
  </si>
  <si>
    <t>D+M schod 1206x200x450 mm z pohledového betonu C30/37 XC4, XF3 vybetonovaný mezi stěnami, se sítí KARI 150/150/6 mm</t>
  </si>
  <si>
    <t>Odkaz na mn. položky pořadí 15 : 31,66600</t>
  </si>
  <si>
    <t>311321826R00</t>
  </si>
  <si>
    <t>Beton nadzákladových zdí železový pohledový třídy PB 2 v přírodní barvě drtí a přísad z betonu třídy C 30/37</t>
  </si>
  <si>
    <t>Včetně pomocného lešení o výšce podlahy do 1900 mm a pro zatížení 1,5 kPa.</t>
  </si>
  <si>
    <t>XC4, XF1</t>
  </si>
  <si>
    <t>12,610*0,200</t>
  </si>
  <si>
    <t>5,330*0,200</t>
  </si>
  <si>
    <t>311351805R00</t>
  </si>
  <si>
    <t>Bednění nadzákladových zdí oboustranné za každou stranu pro beton pohledový, zřízení</t>
  </si>
  <si>
    <t>12,610*2</t>
  </si>
  <si>
    <t>0,200*1,230+0,200*1,030</t>
  </si>
  <si>
    <t>5,330*2</t>
  </si>
  <si>
    <t>0,200*1,230+0,200*1,050</t>
  </si>
  <si>
    <t>311351806R00</t>
  </si>
  <si>
    <t>Bednění nadzákladových zdí oboustranné za každou stranu pro beton pohledový, odstranění</t>
  </si>
  <si>
    <t>Odkaz na mn. položky pořadí 24 : 36,78800</t>
  </si>
  <si>
    <t>311351131R00</t>
  </si>
  <si>
    <t>Bednění nadzákladových zdí zabudované neodbedněné</t>
  </si>
  <si>
    <t xml:space="preserve">dilatace : </t>
  </si>
  <si>
    <t>0,200*1,230+0,400*0,400</t>
  </si>
  <si>
    <t xml:space="preserve">viz. statika, výztuž opěrné stěny : </t>
  </si>
  <si>
    <t>276,1000/1000</t>
  </si>
  <si>
    <t>311361921RT4</t>
  </si>
  <si>
    <t>Výztuž nadzákladových zdí ze svařovaných sítí průměr drátu 6 mm, velikost oka 100/100 mm</t>
  </si>
  <si>
    <t>203,0000/1000</t>
  </si>
  <si>
    <t>564851111R00</t>
  </si>
  <si>
    <t>Podklad ze štěrkodrti s rozprostřením a zhutněním frakce 0-63 mm, tloušťka po zhutnění 150 mm</t>
  </si>
  <si>
    <t>Odkaz na mn. položky pořadí 31 : 27,00000</t>
  </si>
  <si>
    <t>Odkaz na mn. položky pořadí 32 : 42,00000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</si>
  <si>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</si>
  <si>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</si>
  <si>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</si>
  <si>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</si>
  <si>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</si>
  <si>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 xml:space="preserve">dlažba chodníku podél severní fasády : </t>
  </si>
  <si>
    <t>dlažba ve dvorní ploše : 42,000</t>
  </si>
  <si>
    <t>596291111R00</t>
  </si>
  <si>
    <t>Řezání zámkové dlažby tloušťky 60 mm</t>
  </si>
  <si>
    <t>32,000</t>
  </si>
  <si>
    <t>11,158+1,206+2,569</t>
  </si>
  <si>
    <t>59245110R</t>
  </si>
  <si>
    <t>dlažba betonová dvouvrstvá, skladebná; obdélník; šedá; l = 200 mm; š = 100 mm; tl. 60,0 mm</t>
  </si>
  <si>
    <t>631313611R00</t>
  </si>
  <si>
    <t xml:space="preserve">Mazanina z betonu prostého tl. přes 80 do 120 mm třídy C 16/20 ,  </t>
  </si>
  <si>
    <t>91R001</t>
  </si>
  <si>
    <t>Zpětná montáž uliční vpusti do nové polohy do štěrkopískového lože tl. 100 mm, napojení na stávající kanalizaci</t>
  </si>
  <si>
    <t>Napojení PVC potrubím DN 150 SN8 délky 2m na stávající kanalizaci pomocí vsazené odbočky. Kanalizační potrubí</t>
  </si>
  <si>
    <t>z PVC bude uloženo na vrstvu pískového lože tl. 150 mm (bez ostrohranných částic). Obsyp potrubí se provede</t>
  </si>
  <si>
    <t>300 mm nad vrchol potrubí hutněným pískem nebo jiným vhodným sypkým materiálem o maximální zrnitosti 20 mm</t>
  </si>
  <si>
    <t>(bez ostrohranných částic). Obsyp se hutní po vrstvách max. 150 mm při ručním a 200-300 mm při strojním zhutňování.</t>
  </si>
  <si>
    <t>59217335R</t>
  </si>
  <si>
    <t>obrubník zahradní materiál beton; l = 1000,0 mm; š = 50,0 mm; h = 250,0 mm; barva šedá</t>
  </si>
  <si>
    <t>7,000</t>
  </si>
  <si>
    <t>95R001</t>
  </si>
  <si>
    <t>D+M nerez trubka 30/2-200 osazena do betonu opěrné stěny</t>
  </si>
  <si>
    <t>0,300*19,000*0,800</t>
  </si>
  <si>
    <t>0,200*19,000*0,550</t>
  </si>
  <si>
    <t>Šetrná demontáž uliční vpusti</t>
  </si>
  <si>
    <t>979024441R00</t>
  </si>
  <si>
    <t>Očištění vybouraných obrubníků, dlaždic obrubníků, krajníků vybouraných z jakéhokoliv lože a s jakoukoliv výplní spár</t>
  </si>
  <si>
    <t>Odkaz na mn. položky pořadí 2 : 70,00000</t>
  </si>
  <si>
    <t>Odkaz na mn. položky pořadí 1 : 102,00000</t>
  </si>
  <si>
    <t>998223011R00</t>
  </si>
  <si>
    <t>Přesun hmot pozemních komunikací, kryt dlážděný jakékoliv délky objektu</t>
  </si>
  <si>
    <t>vodorovně do 200 m</t>
  </si>
  <si>
    <t xml:space="preserve">14,15,16,17,19,20,22,23,24,26,27,28,29,30,31,32,33,34,35,36,37,39,42, : </t>
  </si>
  <si>
    <t>Součet: : 85,75855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</si>
  <si>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</si>
  <si>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</si>
  <si>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48 : 1,38300</t>
  </si>
  <si>
    <t>0,300*(1,230+1,130+1,050)</t>
  </si>
  <si>
    <t>0,300*0,400*3</t>
  </si>
  <si>
    <t>62852251R</t>
  </si>
  <si>
    <t>pás izolační z modifikovaného asfaltu natavitelný; nosná vložka polyesterové rouno; horní strana jemný minerální posyp; spodní strana PE fólie; tl. 4,0 mm</t>
  </si>
  <si>
    <t>Odkaz na mn. položky pořadí 47 : 1,38300</t>
  </si>
  <si>
    <t>998711101R00</t>
  </si>
  <si>
    <t>Přesun hmot pro izolace proti vodě svisle do 6 m</t>
  </si>
  <si>
    <t xml:space="preserve">47,48,49, : </t>
  </si>
  <si>
    <t>Součet: : 0,00916</t>
  </si>
  <si>
    <t>D+M oplocení z profilů jäckel osazené do betonových patek, rozměr oplocení 1000x980 mm</t>
  </si>
  <si>
    <t>Konstrukce svařena, žárově pozinkovaná.</t>
  </si>
  <si>
    <t>Odvoz suti a vybouraných hmot na skládku Odvoz suti a vybour. hmot na skládku do 1 km</t>
  </si>
  <si>
    <t>Odkaz na dem. hmot. položky pořadí 41 : 9,12000</t>
  </si>
  <si>
    <t>Odkaz na dem. hmot. položky pořadí 42 : 5,01600</t>
  </si>
  <si>
    <t>Odvoz suti a vybouraných hmot na skládku Příplatek k odvozu za každý další 1 km</t>
  </si>
  <si>
    <t xml:space="preserve">19 km : </t>
  </si>
  <si>
    <t>Odkaz na mn. položky pořadí 52 : 14,13600*19</t>
  </si>
  <si>
    <t xml:space="preserve">22,23 : </t>
  </si>
  <si>
    <t>Odkaz na mn. položky pořadí 52 : 14,13600</t>
  </si>
  <si>
    <t xml:space="preserve">1,2,41,42, : </t>
  </si>
  <si>
    <t>Součet: : 52,48600</t>
  </si>
  <si>
    <t>979082121R00</t>
  </si>
  <si>
    <t>Vnitrostaveništní doprava suti a vybouraných hmot příplatek k ceně za každých dalších 5 m</t>
  </si>
  <si>
    <t>Součet: : 104,97200</t>
  </si>
  <si>
    <t>721AR001</t>
  </si>
  <si>
    <t>D+M kanalizace</t>
  </si>
  <si>
    <t>D+M přeložka VN - Eon</t>
  </si>
  <si>
    <t>M22R001</t>
  </si>
  <si>
    <t>D+M přeložka elektronické komunikace - Cetin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</si>
</sst>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5" t="s">
        <v>39</v>
      </c>
      <c r="B2" s="205"/>
      <c r="C2" s="205"/>
      <c r="D2" s="205"/>
      <c r="E2" s="205"/>
      <c r="F2" s="205"/>
      <c r="G2" s="205"/>
    </row>
  </sheetData>
  <sheetProtection algorithmName="SHA-512" hashValue="iVjHWobgBRwgtZgjz0SdvT5kFsZkduiPcI34ud3WNkYH9p3ZtsXbH5tClTU9A1dNCxA+S01Lgz28p9qP0enTXA==" saltValue="Xsp+YkXzEqqER7wwuEfUO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37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41" t="s">
        <v>41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 x14ac:dyDescent="0.2">
      <c r="A2" s="2"/>
      <c r="B2" s="76" t="s">
        <v>22</v>
      </c>
      <c r="C2" s="77"/>
      <c r="D2" s="78" t="s">
        <v>43</v>
      </c>
      <c r="E2" s="247" t="s">
        <v>44</v>
      </c>
      <c r="F2" s="248"/>
      <c r="G2" s="248"/>
      <c r="H2" s="248"/>
      <c r="I2" s="248"/>
      <c r="J2" s="249"/>
      <c r="O2" s="1"/>
    </row>
    <row r="3" spans="1:15" ht="27" hidden="1" customHeight="1" x14ac:dyDescent="0.2">
      <c r="A3" s="2"/>
      <c r="B3" s="79"/>
      <c r="C3" s="77"/>
      <c r="D3" s="80"/>
      <c r="E3" s="250"/>
      <c r="F3" s="251"/>
      <c r="G3" s="251"/>
      <c r="H3" s="251"/>
      <c r="I3" s="251"/>
      <c r="J3" s="252"/>
    </row>
    <row r="4" spans="1:15" ht="23.25" customHeight="1" x14ac:dyDescent="0.2">
      <c r="A4" s="2"/>
      <c r="B4" s="81"/>
      <c r="C4" s="82"/>
      <c r="D4" s="83"/>
      <c r="E4" s="231"/>
      <c r="F4" s="231"/>
      <c r="G4" s="231"/>
      <c r="H4" s="231"/>
      <c r="I4" s="231"/>
      <c r="J4" s="232"/>
    </row>
    <row r="5" spans="1:15" ht="24" customHeight="1" x14ac:dyDescent="0.2">
      <c r="A5" s="2"/>
      <c r="B5" s="31" t="s">
        <v>42</v>
      </c>
      <c r="D5" s="235" t="s">
        <v>45</v>
      </c>
      <c r="E5" s="236"/>
      <c r="F5" s="236"/>
      <c r="G5" s="236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7" t="s">
        <v>46</v>
      </c>
      <c r="E6" s="238"/>
      <c r="F6" s="238"/>
      <c r="G6" s="23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39" t="s">
        <v>47</v>
      </c>
      <c r="F7" s="240"/>
      <c r="G7" s="24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4"/>
      <c r="E11" s="254"/>
      <c r="F11" s="254"/>
      <c r="G11" s="254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30"/>
      <c r="E12" s="230"/>
      <c r="F12" s="230"/>
      <c r="G12" s="23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3"/>
      <c r="F13" s="234"/>
      <c r="G13" s="2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3"/>
      <c r="F15" s="253"/>
      <c r="G15" s="255"/>
      <c r="H15" s="255"/>
      <c r="I15" s="255" t="s">
        <v>29</v>
      </c>
      <c r="J15" s="256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9"/>
      <c r="F16" s="220"/>
      <c r="G16" s="219"/>
      <c r="H16" s="220"/>
      <c r="I16" s="219">
        <f>SUMIF(F90:F133,A16,I90:I133)+SUMIF(F90:F133,"PSU",I90:I133)</f>
        <v>3977024.7499999995</v>
      </c>
      <c r="J16" s="22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9"/>
      <c r="F17" s="220"/>
      <c r="G17" s="219"/>
      <c r="H17" s="220"/>
      <c r="I17" s="219">
        <f>SUMIF(F90:F133,A17,I90:I133)</f>
        <v>6609428.5099999998</v>
      </c>
      <c r="J17" s="22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9"/>
      <c r="F18" s="220"/>
      <c r="G18" s="219"/>
      <c r="H18" s="220"/>
      <c r="I18" s="219">
        <f>SUMIF(F90:F133,A18,I90:I133)</f>
        <v>1840858.5599999998</v>
      </c>
      <c r="J18" s="221"/>
    </row>
    <row r="19" spans="1:10" ht="23.25" customHeight="1" x14ac:dyDescent="0.2">
      <c r="A19" s="141" t="s">
        <v>166</v>
      </c>
      <c r="B19" s="38" t="s">
        <v>27</v>
      </c>
      <c r="C19" s="62"/>
      <c r="D19" s="63"/>
      <c r="E19" s="219"/>
      <c r="F19" s="220"/>
      <c r="G19" s="219"/>
      <c r="H19" s="220"/>
      <c r="I19" s="219">
        <f>SUMIF(F90:F133,A19,I90:I133)</f>
        <v>354273.12</v>
      </c>
      <c r="J19" s="221"/>
    </row>
    <row r="20" spans="1:10" ht="23.25" customHeight="1" x14ac:dyDescent="0.2">
      <c r="A20" s="141" t="s">
        <v>167</v>
      </c>
      <c r="B20" s="38" t="s">
        <v>28</v>
      </c>
      <c r="C20" s="62"/>
      <c r="D20" s="63"/>
      <c r="E20" s="219"/>
      <c r="F20" s="220"/>
      <c r="G20" s="219"/>
      <c r="H20" s="220"/>
      <c r="I20" s="219">
        <f>SUMIF(F90:F133,A20,I90:I133)</f>
        <v>68000</v>
      </c>
      <c r="J20" s="221"/>
    </row>
    <row r="21" spans="1:10" ht="23.25" customHeight="1" x14ac:dyDescent="0.2">
      <c r="A21" s="2"/>
      <c r="B21" s="48" t="s">
        <v>29</v>
      </c>
      <c r="C21" s="64"/>
      <c r="D21" s="65"/>
      <c r="E21" s="222"/>
      <c r="F21" s="257"/>
      <c r="G21" s="222"/>
      <c r="H21" s="257"/>
      <c r="I21" s="222">
        <f>SUM(I16:J20)</f>
        <v>12849584.939999999</v>
      </c>
      <c r="J21" s="22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5">
        <f>IF(A24&gt;50, ROUNDUP(A23, 0), ROUNDDOWN(A23, 0))</f>
        <v>0</v>
      </c>
      <c r="H24" s="216"/>
      <c r="I24" s="216"/>
      <c r="J24" s="40" t="str">
        <f t="shared" si="0"/>
        <v>CZK</v>
      </c>
    </row>
    <row r="25" spans="1:10" ht="23.25" customHeight="1" x14ac:dyDescent="0.2">
      <c r="A25" s="2">
        <f>ZakladDPHZakl*SazbaDPH2/100</f>
        <v>2698412.8374000001</v>
      </c>
      <c r="B25" s="38" t="s">
        <v>14</v>
      </c>
      <c r="C25" s="62"/>
      <c r="D25" s="63"/>
      <c r="E25" s="67">
        <v>21</v>
      </c>
      <c r="F25" s="39" t="s">
        <v>0</v>
      </c>
      <c r="G25" s="217">
        <f>ZakladDPHZaklVypocet</f>
        <v>12849584.939999999</v>
      </c>
      <c r="H25" s="218"/>
      <c r="I25" s="218"/>
      <c r="J25" s="40" t="str">
        <f t="shared" si="0"/>
        <v>CZK</v>
      </c>
    </row>
    <row r="26" spans="1:10" ht="23.25" customHeight="1" x14ac:dyDescent="0.2">
      <c r="A26" s="2">
        <f>(A25-INT(A25))*100</f>
        <v>83.740000007674098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4">
        <f>IF(A26&gt;50, ROUNDUP(A25, 0), ROUNDDOWN(A25, 0))</f>
        <v>2698413</v>
      </c>
      <c r="H26" s="245"/>
      <c r="I26" s="24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15547997.939999999</v>
      </c>
      <c r="B27" s="31" t="s">
        <v>4</v>
      </c>
      <c r="C27" s="70"/>
      <c r="D27" s="71"/>
      <c r="E27" s="70"/>
      <c r="F27" s="16"/>
      <c r="G27" s="246">
        <f>CenaCelkem-(ZakladDPHSni+DPHSni+ZakladDPHZakl+DPHZakl)</f>
        <v>6.0000000521540642E-2</v>
      </c>
      <c r="H27" s="246"/>
      <c r="I27" s="246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4">
        <f>ZakladDPHSniVypocet+ZakladDPHZaklVypocet</f>
        <v>12849584.939999999</v>
      </c>
      <c r="H28" s="225"/>
      <c r="I28" s="225"/>
      <c r="J28" s="118" t="str">
        <f t="shared" si="0"/>
        <v>CZK</v>
      </c>
    </row>
    <row r="29" spans="1:10" ht="27.75" customHeight="1" thickBot="1" x14ac:dyDescent="0.25">
      <c r="A29" s="2">
        <f>(A27-INT(A27))*100</f>
        <v>93.999999947845936</v>
      </c>
      <c r="B29" s="114" t="s">
        <v>35</v>
      </c>
      <c r="C29" s="119"/>
      <c r="D29" s="119"/>
      <c r="E29" s="119"/>
      <c r="F29" s="120"/>
      <c r="G29" s="224">
        <f>IF(A29&gt;50, ROUNDUP(A27, 0), ROUNDDOWN(A27, 0))</f>
        <v>15547998</v>
      </c>
      <c r="H29" s="224"/>
      <c r="I29" s="224"/>
      <c r="J29" s="121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210"/>
      <c r="D39" s="210"/>
      <c r="E39" s="210"/>
      <c r="F39" s="101">
        <f>'SO 000 1 Naklady'!AE30+'SO 101 1 Pol'!AE2923+'SO 201 1 Pol'!AE261+'SO 301 1 Pol'!AE11+'SO 401 1 Pol'!AE11+'SO 402 1 Pol'!AE11</f>
        <v>0</v>
      </c>
      <c r="G39" s="102">
        <f>'SO 000 1 Naklady'!AF30+'SO 101 1 Pol'!AF2923+'SO 201 1 Pol'!AF261+'SO 301 1 Pol'!AF11+'SO 401 1 Pol'!AF11+'SO 402 1 Pol'!AF11</f>
        <v>12849584.939999999</v>
      </c>
      <c r="H39" s="103">
        <f t="shared" ref="H39:H52" si="1">(F39*SazbaDPH1/100)+(G39*SazbaDPH2/100)</f>
        <v>2698412.8374000001</v>
      </c>
      <c r="I39" s="103">
        <f>F39+G39+H39</f>
        <v>15547997.7774</v>
      </c>
      <c r="J39" s="104">
        <f>IF(CenaCelkemVypocet=0,"",I39/CenaCelkemVypocet*100)</f>
        <v>100</v>
      </c>
    </row>
    <row r="40" spans="1:10" ht="25.5" customHeight="1" x14ac:dyDescent="0.2">
      <c r="A40" s="90">
        <v>2</v>
      </c>
      <c r="B40" s="105"/>
      <c r="C40" s="209" t="s">
        <v>51</v>
      </c>
      <c r="D40" s="209"/>
      <c r="E40" s="209"/>
      <c r="F40" s="106">
        <f>'SO 000 1 Naklady'!AE30</f>
        <v>0</v>
      </c>
      <c r="G40" s="107">
        <f>'SO 000 1 Naklady'!AF30</f>
        <v>422273.12</v>
      </c>
      <c r="H40" s="107">
        <f t="shared" si="1"/>
        <v>88677.355199999991</v>
      </c>
      <c r="I40" s="107">
        <f>F40+G40+H40</f>
        <v>510950.47519999999</v>
      </c>
      <c r="J40" s="108">
        <f>IF(CenaCelkemVypocet=0,"",I40/CenaCelkemVypocet*100)</f>
        <v>3.2862782881452355</v>
      </c>
    </row>
    <row r="41" spans="1:10" ht="25.5" customHeight="1" x14ac:dyDescent="0.2">
      <c r="A41" s="90">
        <v>3</v>
      </c>
      <c r="B41" s="109" t="s">
        <v>52</v>
      </c>
      <c r="C41" s="210" t="s">
        <v>51</v>
      </c>
      <c r="D41" s="210"/>
      <c r="E41" s="210"/>
      <c r="F41" s="110">
        <f>'SO 000 1 Naklady'!AE30</f>
        <v>0</v>
      </c>
      <c r="G41" s="103">
        <f>'SO 000 1 Naklady'!AF30</f>
        <v>422273.12</v>
      </c>
      <c r="H41" s="103">
        <f t="shared" si="1"/>
        <v>88677.355199999991</v>
      </c>
      <c r="I41" s="103">
        <f>F41+G41+H41</f>
        <v>510950.47519999999</v>
      </c>
      <c r="J41" s="104">
        <f>IF(CenaCelkemVypocet=0,"",I41/CenaCelkemVypocet*100)</f>
        <v>3.2862782881452355</v>
      </c>
    </row>
    <row r="42" spans="1:10" ht="25.5" customHeight="1" x14ac:dyDescent="0.2">
      <c r="A42" s="90">
        <v>2</v>
      </c>
      <c r="B42" s="105"/>
      <c r="C42" s="209" t="s">
        <v>53</v>
      </c>
      <c r="D42" s="209"/>
      <c r="E42" s="209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54</v>
      </c>
      <c r="C43" s="209" t="s">
        <v>55</v>
      </c>
      <c r="D43" s="209"/>
      <c r="E43" s="209"/>
      <c r="F43" s="106">
        <f>'SO 101 1 Pol'!AE2923</f>
        <v>0</v>
      </c>
      <c r="G43" s="107">
        <f>'SO 101 1 Pol'!AF2923</f>
        <v>11344914.610000001</v>
      </c>
      <c r="H43" s="107">
        <f t="shared" si="1"/>
        <v>2382432.0681000003</v>
      </c>
      <c r="I43" s="107">
        <f t="shared" ref="I43:I52" si="2">F43+G43+H43</f>
        <v>13727346.678100001</v>
      </c>
      <c r="J43" s="108">
        <f t="shared" ref="J43:J52" si="3">IF(CenaCelkemVypocet=0,"",I43/CenaCelkemVypocet*100)</f>
        <v>88.290125034964746</v>
      </c>
    </row>
    <row r="44" spans="1:10" ht="25.5" customHeight="1" x14ac:dyDescent="0.2">
      <c r="A44" s="90">
        <v>3</v>
      </c>
      <c r="B44" s="109" t="s">
        <v>52</v>
      </c>
      <c r="C44" s="210" t="s">
        <v>56</v>
      </c>
      <c r="D44" s="210"/>
      <c r="E44" s="210"/>
      <c r="F44" s="110">
        <f>'SO 101 1 Pol'!AE2923</f>
        <v>0</v>
      </c>
      <c r="G44" s="103">
        <f>'SO 101 1 Pol'!AF2923</f>
        <v>11344914.610000001</v>
      </c>
      <c r="H44" s="103">
        <f t="shared" si="1"/>
        <v>2382432.0681000003</v>
      </c>
      <c r="I44" s="103">
        <f t="shared" si="2"/>
        <v>13727346.678100001</v>
      </c>
      <c r="J44" s="104">
        <f t="shared" si="3"/>
        <v>88.290125034964746</v>
      </c>
    </row>
    <row r="45" spans="1:10" ht="25.5" customHeight="1" x14ac:dyDescent="0.2">
      <c r="A45" s="90">
        <v>2</v>
      </c>
      <c r="B45" s="105" t="s">
        <v>57</v>
      </c>
      <c r="C45" s="209" t="s">
        <v>58</v>
      </c>
      <c r="D45" s="209"/>
      <c r="E45" s="209"/>
      <c r="F45" s="106">
        <f>'SO 201 1 Pol'!AE261</f>
        <v>0</v>
      </c>
      <c r="G45" s="107">
        <f>'SO 201 1 Pol'!AF261</f>
        <v>351764.31999999995</v>
      </c>
      <c r="H45" s="107">
        <f t="shared" si="1"/>
        <v>73870.507199999993</v>
      </c>
      <c r="I45" s="107">
        <f t="shared" si="2"/>
        <v>425634.82719999994</v>
      </c>
      <c r="J45" s="108">
        <f t="shared" si="3"/>
        <v>2.7375539493495884</v>
      </c>
    </row>
    <row r="46" spans="1:10" ht="25.5" customHeight="1" x14ac:dyDescent="0.2">
      <c r="A46" s="90">
        <v>3</v>
      </c>
      <c r="B46" s="109" t="s">
        <v>52</v>
      </c>
      <c r="C46" s="210" t="s">
        <v>58</v>
      </c>
      <c r="D46" s="210"/>
      <c r="E46" s="210"/>
      <c r="F46" s="110">
        <f>'SO 201 1 Pol'!AE261</f>
        <v>0</v>
      </c>
      <c r="G46" s="103">
        <f>'SO 201 1 Pol'!AF261</f>
        <v>351764.31999999995</v>
      </c>
      <c r="H46" s="103">
        <f t="shared" si="1"/>
        <v>73870.507199999993</v>
      </c>
      <c r="I46" s="103">
        <f t="shared" si="2"/>
        <v>425634.82719999994</v>
      </c>
      <c r="J46" s="104">
        <f t="shared" si="3"/>
        <v>2.7375539493495884</v>
      </c>
    </row>
    <row r="47" spans="1:10" ht="25.5" customHeight="1" x14ac:dyDescent="0.2">
      <c r="A47" s="90">
        <v>2</v>
      </c>
      <c r="B47" s="105" t="s">
        <v>59</v>
      </c>
      <c r="C47" s="209" t="s">
        <v>60</v>
      </c>
      <c r="D47" s="209"/>
      <c r="E47" s="209"/>
      <c r="F47" s="106">
        <f>'SO 301 1 Pol'!AE11</f>
        <v>0</v>
      </c>
      <c r="G47" s="107">
        <f>'SO 301 1 Pol'!AF11</f>
        <v>293737.03000000003</v>
      </c>
      <c r="H47" s="107">
        <f t="shared" si="1"/>
        <v>61684.776300000005</v>
      </c>
      <c r="I47" s="107">
        <f t="shared" si="2"/>
        <v>355421.80630000005</v>
      </c>
      <c r="J47" s="108">
        <f t="shared" si="3"/>
        <v>2.2859651216096015</v>
      </c>
    </row>
    <row r="48" spans="1:10" ht="25.5" customHeight="1" x14ac:dyDescent="0.2">
      <c r="A48" s="90">
        <v>3</v>
      </c>
      <c r="B48" s="109" t="s">
        <v>52</v>
      </c>
      <c r="C48" s="210" t="s">
        <v>60</v>
      </c>
      <c r="D48" s="210"/>
      <c r="E48" s="210"/>
      <c r="F48" s="110">
        <f>'SO 301 1 Pol'!AE11</f>
        <v>0</v>
      </c>
      <c r="G48" s="103">
        <f>'SO 301 1 Pol'!AF11</f>
        <v>293737.03000000003</v>
      </c>
      <c r="H48" s="103">
        <f t="shared" si="1"/>
        <v>61684.776300000005</v>
      </c>
      <c r="I48" s="103">
        <f t="shared" si="2"/>
        <v>355421.80630000005</v>
      </c>
      <c r="J48" s="104">
        <f t="shared" si="3"/>
        <v>2.2859651216096015</v>
      </c>
    </row>
    <row r="49" spans="1:52" ht="25.5" customHeight="1" x14ac:dyDescent="0.2">
      <c r="A49" s="90">
        <v>2</v>
      </c>
      <c r="B49" s="105" t="s">
        <v>61</v>
      </c>
      <c r="C49" s="209" t="s">
        <v>62</v>
      </c>
      <c r="D49" s="209"/>
      <c r="E49" s="209"/>
      <c r="F49" s="106">
        <f>'SO 401 1 Pol'!AE11</f>
        <v>0</v>
      </c>
      <c r="G49" s="107">
        <f>'SO 401 1 Pol'!AF11</f>
        <v>336895.86</v>
      </c>
      <c r="H49" s="107">
        <f t="shared" si="1"/>
        <v>70748.130599999989</v>
      </c>
      <c r="I49" s="107">
        <f t="shared" si="2"/>
        <v>407643.99059999996</v>
      </c>
      <c r="J49" s="108">
        <f t="shared" si="3"/>
        <v>2.6218423518977878</v>
      </c>
    </row>
    <row r="50" spans="1:52" ht="25.5" customHeight="1" x14ac:dyDescent="0.2">
      <c r="A50" s="90">
        <v>3</v>
      </c>
      <c r="B50" s="109" t="s">
        <v>52</v>
      </c>
      <c r="C50" s="210" t="s">
        <v>62</v>
      </c>
      <c r="D50" s="210"/>
      <c r="E50" s="210"/>
      <c r="F50" s="110">
        <f>'SO 401 1 Pol'!AE11</f>
        <v>0</v>
      </c>
      <c r="G50" s="103">
        <f>'SO 401 1 Pol'!AF11</f>
        <v>336895.86</v>
      </c>
      <c r="H50" s="103">
        <f t="shared" si="1"/>
        <v>70748.130599999989</v>
      </c>
      <c r="I50" s="103">
        <f t="shared" si="2"/>
        <v>407643.99059999996</v>
      </c>
      <c r="J50" s="104">
        <f t="shared" si="3"/>
        <v>2.6218423518977878</v>
      </c>
    </row>
    <row r="51" spans="1:52" ht="25.5" customHeight="1" x14ac:dyDescent="0.2">
      <c r="A51" s="90">
        <v>2</v>
      </c>
      <c r="B51" s="105" t="s">
        <v>63</v>
      </c>
      <c r="C51" s="209" t="s">
        <v>64</v>
      </c>
      <c r="D51" s="209"/>
      <c r="E51" s="209"/>
      <c r="F51" s="106">
        <f>'SO 402 1 Pol'!AE11</f>
        <v>0</v>
      </c>
      <c r="G51" s="107">
        <f>'SO 402 1 Pol'!AF11</f>
        <v>100000</v>
      </c>
      <c r="H51" s="107">
        <f t="shared" si="1"/>
        <v>21000</v>
      </c>
      <c r="I51" s="107">
        <f t="shared" si="2"/>
        <v>121000</v>
      </c>
      <c r="J51" s="108">
        <f t="shared" si="3"/>
        <v>0.77823525403303806</v>
      </c>
    </row>
    <row r="52" spans="1:52" ht="25.5" customHeight="1" x14ac:dyDescent="0.2">
      <c r="A52" s="90">
        <v>3</v>
      </c>
      <c r="B52" s="109" t="s">
        <v>52</v>
      </c>
      <c r="C52" s="210" t="s">
        <v>64</v>
      </c>
      <c r="D52" s="210"/>
      <c r="E52" s="210"/>
      <c r="F52" s="110">
        <f>'SO 402 1 Pol'!AE11</f>
        <v>0</v>
      </c>
      <c r="G52" s="103">
        <f>'SO 402 1 Pol'!AF11</f>
        <v>100000</v>
      </c>
      <c r="H52" s="103">
        <f t="shared" si="1"/>
        <v>21000</v>
      </c>
      <c r="I52" s="103">
        <f t="shared" si="2"/>
        <v>121000</v>
      </c>
      <c r="J52" s="104">
        <f t="shared" si="3"/>
        <v>0.77823525403303806</v>
      </c>
    </row>
    <row r="53" spans="1:52" ht="25.5" customHeight="1" x14ac:dyDescent="0.2">
      <c r="A53" s="90"/>
      <c r="B53" s="211" t="s">
        <v>65</v>
      </c>
      <c r="C53" s="212"/>
      <c r="D53" s="212"/>
      <c r="E53" s="213"/>
      <c r="F53" s="111">
        <f>SUMIF(A39:A52,"=1",F39:F52)</f>
        <v>0</v>
      </c>
      <c r="G53" s="112">
        <f>SUMIF(A39:A52,"=1",G39:G52)</f>
        <v>12849584.939999999</v>
      </c>
      <c r="H53" s="112">
        <f>SUMIF(A39:A52,"=1",H39:H52)</f>
        <v>2698412.8374000001</v>
      </c>
      <c r="I53" s="112">
        <f>SUMIF(A39:A52,"=1",I39:I52)</f>
        <v>15547997.7774</v>
      </c>
      <c r="J53" s="113">
        <f>SUMIF(A39:A52,"=1",J39:J52)</f>
        <v>100</v>
      </c>
    </row>
    <row r="55" spans="1:52" x14ac:dyDescent="0.2">
      <c r="A55" t="s">
        <v>67</v>
      </c>
      <c r="B55" t="s">
        <v>68</v>
      </c>
    </row>
    <row r="56" spans="1:52" x14ac:dyDescent="0.2">
      <c r="B56" s="208" t="s">
        <v>69</v>
      </c>
      <c r="C56" s="208"/>
      <c r="D56" s="208"/>
      <c r="E56" s="208"/>
      <c r="F56" s="208"/>
      <c r="G56" s="208"/>
      <c r="H56" s="208"/>
      <c r="I56" s="208"/>
      <c r="J56" s="208"/>
      <c r="AZ56" s="122" t="str">
        <f t="shared" ref="AZ56:AZ64" si="4">B56</f>
        <v>Položky nenavázané na cenovou soustavu (D+M) budou oceněny kompletně včetně přesunu hmot.</v>
      </c>
    </row>
    <row r="57" spans="1:52" x14ac:dyDescent="0.2">
      <c r="B57" s="208" t="s">
        <v>70</v>
      </c>
      <c r="C57" s="208"/>
      <c r="D57" s="208"/>
      <c r="E57" s="208"/>
      <c r="F57" s="208"/>
      <c r="G57" s="208"/>
      <c r="H57" s="208"/>
      <c r="I57" s="208"/>
      <c r="J57" s="208"/>
      <c r="AZ57" s="122" t="str">
        <f t="shared" si="4"/>
        <v>Položky montáže nenavázané na cenovou soustavu budou oceněny kompletně včetně přesunu hmot.</v>
      </c>
    </row>
    <row r="58" spans="1:52" x14ac:dyDescent="0.2">
      <c r="B58" s="208" t="s">
        <v>71</v>
      </c>
      <c r="C58" s="208"/>
      <c r="D58" s="208"/>
      <c r="E58" s="208"/>
      <c r="F58" s="208"/>
      <c r="G58" s="208"/>
      <c r="H58" s="208"/>
      <c r="I58" s="208"/>
      <c r="J58" s="208"/>
      <c r="AZ58" s="122" t="str">
        <f t="shared" si="4"/>
        <v>Dodávka materiálů (výrobků) nenavázaných na cenovou soustavu bude oceněna včetně přesunu hmot.</v>
      </c>
    </row>
    <row r="59" spans="1:52" x14ac:dyDescent="0.2">
      <c r="B59" s="208" t="s">
        <v>72</v>
      </c>
      <c r="C59" s="208"/>
      <c r="D59" s="208"/>
      <c r="E59" s="208"/>
      <c r="F59" s="208"/>
      <c r="G59" s="208"/>
      <c r="H59" s="208"/>
      <c r="I59" s="208"/>
      <c r="J59" s="208"/>
      <c r="AZ59" s="122" t="str">
        <f t="shared" si="4"/>
        <v>Poznámka:</v>
      </c>
    </row>
    <row r="60" spans="1:52" x14ac:dyDescent="0.2">
      <c r="B60" s="208" t="s">
        <v>73</v>
      </c>
      <c r="C60" s="208"/>
      <c r="D60" s="208"/>
      <c r="E60" s="208"/>
      <c r="F60" s="208"/>
      <c r="G60" s="208"/>
      <c r="H60" s="208"/>
      <c r="I60" s="208"/>
      <c r="J60" s="208"/>
      <c r="AZ60" s="122" t="str">
        <f t="shared" si="4"/>
        <v>PD znamená projektová dokumentace</v>
      </c>
    </row>
    <row r="61" spans="1:52" x14ac:dyDescent="0.2">
      <c r="B61" s="208" t="s">
        <v>74</v>
      </c>
      <c r="C61" s="208"/>
      <c r="D61" s="208"/>
      <c r="E61" s="208"/>
      <c r="F61" s="208"/>
      <c r="G61" s="208"/>
      <c r="H61" s="208"/>
      <c r="I61" s="208"/>
      <c r="J61" s="208"/>
      <c r="AZ61" s="122" t="str">
        <f t="shared" si="4"/>
        <v>D+M znamená dodávka a montáž</v>
      </c>
    </row>
    <row r="62" spans="1:52" ht="25.5" x14ac:dyDescent="0.2">
      <c r="B62" s="208" t="s">
        <v>75</v>
      </c>
      <c r="C62" s="208"/>
      <c r="D62" s="208"/>
      <c r="E62" s="208"/>
      <c r="F62" s="208"/>
      <c r="G62" s="208"/>
      <c r="H62" s="208"/>
      <c r="I62" s="208"/>
      <c r="J62" s="208"/>
      <c r="AZ62" s="122" t="str">
        <f t="shared" si="4"/>
        <v>Jsou-li v soupisu prací uvedeny odkazy na obchodní firmy, názvy nebo specifická označení výrobků apod., jsou</v>
      </c>
    </row>
    <row r="63" spans="1:52" ht="25.5" x14ac:dyDescent="0.2">
      <c r="B63" s="208" t="s">
        <v>76</v>
      </c>
      <c r="C63" s="208"/>
      <c r="D63" s="208"/>
      <c r="E63" s="208"/>
      <c r="F63" s="208"/>
      <c r="G63" s="208"/>
      <c r="H63" s="208"/>
      <c r="I63" s="208"/>
      <c r="J63" s="208"/>
      <c r="AZ63" s="122" t="str">
        <f t="shared" si="4"/>
        <v>takové odkazy pouze informativní a zhotoviteli umožňují v souladu se zákonem č. 134/2016 Sb. a příslušných paragrafů</v>
      </c>
    </row>
    <row r="64" spans="1:52" x14ac:dyDescent="0.2">
      <c r="B64" s="208" t="s">
        <v>77</v>
      </c>
      <c r="C64" s="208"/>
      <c r="D64" s="208"/>
      <c r="E64" s="208"/>
      <c r="F64" s="208"/>
      <c r="G64" s="208"/>
      <c r="H64" s="208"/>
      <c r="I64" s="208"/>
      <c r="J64" s="208"/>
      <c r="AZ64" s="122" t="str">
        <f t="shared" si="4"/>
        <v>použít i jiných kvalitativně a technicky obdobných, případně kvalitnějších řešení.</v>
      </c>
    </row>
    <row r="65" spans="1:52" x14ac:dyDescent="0.2">
      <c r="A65" t="s">
        <v>67</v>
      </c>
      <c r="B65" t="s">
        <v>78</v>
      </c>
    </row>
    <row r="66" spans="1:52" x14ac:dyDescent="0.2">
      <c r="B66" s="208" t="s">
        <v>69</v>
      </c>
      <c r="C66" s="208"/>
      <c r="D66" s="208"/>
      <c r="E66" s="208"/>
      <c r="F66" s="208"/>
      <c r="G66" s="208"/>
      <c r="H66" s="208"/>
      <c r="I66" s="208"/>
      <c r="J66" s="208"/>
      <c r="AZ66" s="122" t="str">
        <f t="shared" ref="AZ66:AZ74" si="5">B66</f>
        <v>Položky nenavázané na cenovou soustavu (D+M) budou oceněny kompletně včetně přesunu hmot.</v>
      </c>
    </row>
    <row r="67" spans="1:52" x14ac:dyDescent="0.2">
      <c r="B67" s="208" t="s">
        <v>70</v>
      </c>
      <c r="C67" s="208"/>
      <c r="D67" s="208"/>
      <c r="E67" s="208"/>
      <c r="F67" s="208"/>
      <c r="G67" s="208"/>
      <c r="H67" s="208"/>
      <c r="I67" s="208"/>
      <c r="J67" s="208"/>
      <c r="AZ67" s="122" t="str">
        <f t="shared" si="5"/>
        <v>Položky montáže nenavázané na cenovou soustavu budou oceněny kompletně včetně přesunu hmot.</v>
      </c>
    </row>
    <row r="68" spans="1:52" x14ac:dyDescent="0.2">
      <c r="B68" s="208" t="s">
        <v>71</v>
      </c>
      <c r="C68" s="208"/>
      <c r="D68" s="208"/>
      <c r="E68" s="208"/>
      <c r="F68" s="208"/>
      <c r="G68" s="208"/>
      <c r="H68" s="208"/>
      <c r="I68" s="208"/>
      <c r="J68" s="208"/>
      <c r="AZ68" s="122" t="str">
        <f t="shared" si="5"/>
        <v>Dodávka materiálů (výrobků) nenavázaných na cenovou soustavu bude oceněna včetně přesunu hmot.</v>
      </c>
    </row>
    <row r="69" spans="1:52" x14ac:dyDescent="0.2">
      <c r="B69" s="208" t="s">
        <v>72</v>
      </c>
      <c r="C69" s="208"/>
      <c r="D69" s="208"/>
      <c r="E69" s="208"/>
      <c r="F69" s="208"/>
      <c r="G69" s="208"/>
      <c r="H69" s="208"/>
      <c r="I69" s="208"/>
      <c r="J69" s="208"/>
      <c r="AZ69" s="122" t="str">
        <f t="shared" si="5"/>
        <v>Poznámka:</v>
      </c>
    </row>
    <row r="70" spans="1:52" x14ac:dyDescent="0.2">
      <c r="B70" s="208" t="s">
        <v>73</v>
      </c>
      <c r="C70" s="208"/>
      <c r="D70" s="208"/>
      <c r="E70" s="208"/>
      <c r="F70" s="208"/>
      <c r="G70" s="208"/>
      <c r="H70" s="208"/>
      <c r="I70" s="208"/>
      <c r="J70" s="208"/>
      <c r="AZ70" s="122" t="str">
        <f t="shared" si="5"/>
        <v>PD znamená projektová dokumentace</v>
      </c>
    </row>
    <row r="71" spans="1:52" x14ac:dyDescent="0.2">
      <c r="B71" s="208" t="s">
        <v>74</v>
      </c>
      <c r="C71" s="208"/>
      <c r="D71" s="208"/>
      <c r="E71" s="208"/>
      <c r="F71" s="208"/>
      <c r="G71" s="208"/>
      <c r="H71" s="208"/>
      <c r="I71" s="208"/>
      <c r="J71" s="208"/>
      <c r="AZ71" s="122" t="str">
        <f t="shared" si="5"/>
        <v>D+M znamená dodávka a montáž</v>
      </c>
    </row>
    <row r="72" spans="1:52" ht="25.5" x14ac:dyDescent="0.2">
      <c r="B72" s="208" t="s">
        <v>75</v>
      </c>
      <c r="C72" s="208"/>
      <c r="D72" s="208"/>
      <c r="E72" s="208"/>
      <c r="F72" s="208"/>
      <c r="G72" s="208"/>
      <c r="H72" s="208"/>
      <c r="I72" s="208"/>
      <c r="J72" s="208"/>
      <c r="AZ72" s="122" t="str">
        <f t="shared" si="5"/>
        <v>Jsou-li v soupisu prací uvedeny odkazy na obchodní firmy, názvy nebo specifická označení výrobků apod., jsou</v>
      </c>
    </row>
    <row r="73" spans="1:52" ht="25.5" x14ac:dyDescent="0.2">
      <c r="B73" s="208" t="s">
        <v>76</v>
      </c>
      <c r="C73" s="208"/>
      <c r="D73" s="208"/>
      <c r="E73" s="208"/>
      <c r="F73" s="208"/>
      <c r="G73" s="208"/>
      <c r="H73" s="208"/>
      <c r="I73" s="208"/>
      <c r="J73" s="208"/>
      <c r="AZ73" s="122" t="str">
        <f t="shared" si="5"/>
        <v>takové odkazy pouze informativní a zhotoviteli umožňují v souladu se zákonem č. 134/2016 Sb. a příslušných paragrafů</v>
      </c>
    </row>
    <row r="74" spans="1:52" x14ac:dyDescent="0.2">
      <c r="B74" s="208" t="s">
        <v>77</v>
      </c>
      <c r="C74" s="208"/>
      <c r="D74" s="208"/>
      <c r="E74" s="208"/>
      <c r="F74" s="208"/>
      <c r="G74" s="208"/>
      <c r="H74" s="208"/>
      <c r="I74" s="208"/>
      <c r="J74" s="208"/>
      <c r="AZ74" s="122" t="str">
        <f t="shared" si="5"/>
        <v>použít i jiných kvalitativně a technicky obdobných, případně kvalitnějších řešení.</v>
      </c>
    </row>
    <row r="75" spans="1:52" x14ac:dyDescent="0.2">
      <c r="A75" t="s">
        <v>67</v>
      </c>
      <c r="B75" t="s">
        <v>79</v>
      </c>
    </row>
    <row r="76" spans="1:52" x14ac:dyDescent="0.2">
      <c r="B76" s="208" t="s">
        <v>69</v>
      </c>
      <c r="C76" s="208"/>
      <c r="D76" s="208"/>
      <c r="E76" s="208"/>
      <c r="F76" s="208"/>
      <c r="G76" s="208"/>
      <c r="H76" s="208"/>
      <c r="I76" s="208"/>
      <c r="J76" s="208"/>
      <c r="AZ76" s="122" t="str">
        <f t="shared" ref="AZ76:AZ84" si="6">B76</f>
        <v>Položky nenavázané na cenovou soustavu (D+M) budou oceněny kompletně včetně přesunu hmot.</v>
      </c>
    </row>
    <row r="77" spans="1:52" x14ac:dyDescent="0.2">
      <c r="B77" s="208" t="s">
        <v>70</v>
      </c>
      <c r="C77" s="208"/>
      <c r="D77" s="208"/>
      <c r="E77" s="208"/>
      <c r="F77" s="208"/>
      <c r="G77" s="208"/>
      <c r="H77" s="208"/>
      <c r="I77" s="208"/>
      <c r="J77" s="208"/>
      <c r="AZ77" s="122" t="str">
        <f t="shared" si="6"/>
        <v>Položky montáže nenavázané na cenovou soustavu budou oceněny kompletně včetně přesunu hmot.</v>
      </c>
    </row>
    <row r="78" spans="1:52" x14ac:dyDescent="0.2">
      <c r="B78" s="208" t="s">
        <v>71</v>
      </c>
      <c r="C78" s="208"/>
      <c r="D78" s="208"/>
      <c r="E78" s="208"/>
      <c r="F78" s="208"/>
      <c r="G78" s="208"/>
      <c r="H78" s="208"/>
      <c r="I78" s="208"/>
      <c r="J78" s="208"/>
      <c r="AZ78" s="122" t="str">
        <f t="shared" si="6"/>
        <v>Dodávka materiálů (výrobků) nenavázaných na cenovou soustavu bude oceněna včetně přesunu hmot.</v>
      </c>
    </row>
    <row r="79" spans="1:52" x14ac:dyDescent="0.2">
      <c r="B79" s="208" t="s">
        <v>72</v>
      </c>
      <c r="C79" s="208"/>
      <c r="D79" s="208"/>
      <c r="E79" s="208"/>
      <c r="F79" s="208"/>
      <c r="G79" s="208"/>
      <c r="H79" s="208"/>
      <c r="I79" s="208"/>
      <c r="J79" s="208"/>
      <c r="AZ79" s="122" t="str">
        <f t="shared" si="6"/>
        <v>Poznámka:</v>
      </c>
    </row>
    <row r="80" spans="1:52" x14ac:dyDescent="0.2">
      <c r="B80" s="208" t="s">
        <v>73</v>
      </c>
      <c r="C80" s="208"/>
      <c r="D80" s="208"/>
      <c r="E80" s="208"/>
      <c r="F80" s="208"/>
      <c r="G80" s="208"/>
      <c r="H80" s="208"/>
      <c r="I80" s="208"/>
      <c r="J80" s="208"/>
      <c r="AZ80" s="122" t="str">
        <f t="shared" si="6"/>
        <v>PD znamená projektová dokumentace</v>
      </c>
    </row>
    <row r="81" spans="1:52" x14ac:dyDescent="0.2">
      <c r="B81" s="208" t="s">
        <v>74</v>
      </c>
      <c r="C81" s="208"/>
      <c r="D81" s="208"/>
      <c r="E81" s="208"/>
      <c r="F81" s="208"/>
      <c r="G81" s="208"/>
      <c r="H81" s="208"/>
      <c r="I81" s="208"/>
      <c r="J81" s="208"/>
      <c r="AZ81" s="122" t="str">
        <f t="shared" si="6"/>
        <v>D+M znamená dodávka a montáž</v>
      </c>
    </row>
    <row r="82" spans="1:52" ht="25.5" x14ac:dyDescent="0.2">
      <c r="B82" s="208" t="s">
        <v>75</v>
      </c>
      <c r="C82" s="208"/>
      <c r="D82" s="208"/>
      <c r="E82" s="208"/>
      <c r="F82" s="208"/>
      <c r="G82" s="208"/>
      <c r="H82" s="208"/>
      <c r="I82" s="208"/>
      <c r="J82" s="208"/>
      <c r="AZ82" s="122" t="str">
        <f t="shared" si="6"/>
        <v>Jsou-li v soupisu prací uvedeny odkazy na obchodní firmy, názvy nebo specifická označení výrobků apod., jsou</v>
      </c>
    </row>
    <row r="83" spans="1:52" ht="25.5" x14ac:dyDescent="0.2">
      <c r="B83" s="208" t="s">
        <v>76</v>
      </c>
      <c r="C83" s="208"/>
      <c r="D83" s="208"/>
      <c r="E83" s="208"/>
      <c r="F83" s="208"/>
      <c r="G83" s="208"/>
      <c r="H83" s="208"/>
      <c r="I83" s="208"/>
      <c r="J83" s="208"/>
      <c r="AZ83" s="122" t="str">
        <f t="shared" si="6"/>
        <v>takové odkazy pouze informativní a zhotoviteli umožňují v souladu se zákonem č. 134/2016 Sb. a příslušných paragrafů</v>
      </c>
    </row>
    <row r="84" spans="1:52" x14ac:dyDescent="0.2">
      <c r="B84" s="208" t="s">
        <v>77</v>
      </c>
      <c r="C84" s="208"/>
      <c r="D84" s="208"/>
      <c r="E84" s="208"/>
      <c r="F84" s="208"/>
      <c r="G84" s="208"/>
      <c r="H84" s="208"/>
      <c r="I84" s="208"/>
      <c r="J84" s="208"/>
      <c r="AZ84" s="122" t="str">
        <f t="shared" si="6"/>
        <v>použít i jiných kvalitativně a technicky obdobných, případně kvalitnějších řešení.</v>
      </c>
    </row>
    <row r="87" spans="1:52" ht="15.75" x14ac:dyDescent="0.25">
      <c r="B87" s="123" t="s">
        <v>80</v>
      </c>
    </row>
    <row r="89" spans="1:52" ht="25.5" customHeight="1" x14ac:dyDescent="0.2">
      <c r="A89" s="125"/>
      <c r="B89" s="128" t="s">
        <v>17</v>
      </c>
      <c r="C89" s="128" t="s">
        <v>5</v>
      </c>
      <c r="D89" s="129"/>
      <c r="E89" s="129"/>
      <c r="F89" s="130" t="s">
        <v>81</v>
      </c>
      <c r="G89" s="130"/>
      <c r="H89" s="130"/>
      <c r="I89" s="130" t="s">
        <v>29</v>
      </c>
      <c r="J89" s="130" t="s">
        <v>0</v>
      </c>
    </row>
    <row r="90" spans="1:52" ht="36.75" customHeight="1" x14ac:dyDescent="0.2">
      <c r="A90" s="126"/>
      <c r="B90" s="131" t="s">
        <v>52</v>
      </c>
      <c r="C90" s="206" t="s">
        <v>82</v>
      </c>
      <c r="D90" s="207"/>
      <c r="E90" s="207"/>
      <c r="F90" s="139" t="s">
        <v>24</v>
      </c>
      <c r="G90" s="132"/>
      <c r="H90" s="132"/>
      <c r="I90" s="132">
        <f>'SO 101 1 Pol'!G8+'SO 201 1 Pol'!G8</f>
        <v>237944.08999999997</v>
      </c>
      <c r="J90" s="137">
        <f>IF(I134=0,"",I90/I134*100)</f>
        <v>1.8517647932681003</v>
      </c>
    </row>
    <row r="91" spans="1:52" ht="36.75" customHeight="1" x14ac:dyDescent="0.2">
      <c r="A91" s="126"/>
      <c r="B91" s="131" t="s">
        <v>83</v>
      </c>
      <c r="C91" s="206" t="s">
        <v>84</v>
      </c>
      <c r="D91" s="207"/>
      <c r="E91" s="207"/>
      <c r="F91" s="139" t="s">
        <v>24</v>
      </c>
      <c r="G91" s="132"/>
      <c r="H91" s="132"/>
      <c r="I91" s="132">
        <f>'SO 101 1 Pol'!G103+'SO 201 1 Pol'!G75</f>
        <v>248554.06</v>
      </c>
      <c r="J91" s="137">
        <f>IF(I134=0,"",I91/I134*100)</f>
        <v>1.9343353202504299</v>
      </c>
    </row>
    <row r="92" spans="1:52" ht="36.75" customHeight="1" x14ac:dyDescent="0.2">
      <c r="A92" s="126"/>
      <c r="B92" s="131" t="s">
        <v>85</v>
      </c>
      <c r="C92" s="206" t="s">
        <v>86</v>
      </c>
      <c r="D92" s="207"/>
      <c r="E92" s="207"/>
      <c r="F92" s="139" t="s">
        <v>24</v>
      </c>
      <c r="G92" s="132"/>
      <c r="H92" s="132"/>
      <c r="I92" s="132">
        <f>'SO 101 1 Pol'!G203+'SO 201 1 Pol'!G109</f>
        <v>593117.95000000007</v>
      </c>
      <c r="J92" s="137">
        <f>IF(I134=0,"",I92/I134*100)</f>
        <v>4.6158529848980487</v>
      </c>
    </row>
    <row r="93" spans="1:52" ht="36.75" customHeight="1" x14ac:dyDescent="0.2">
      <c r="A93" s="126"/>
      <c r="B93" s="131" t="s">
        <v>87</v>
      </c>
      <c r="C93" s="206" t="s">
        <v>88</v>
      </c>
      <c r="D93" s="207"/>
      <c r="E93" s="207"/>
      <c r="F93" s="139" t="s">
        <v>24</v>
      </c>
      <c r="G93" s="132"/>
      <c r="H93" s="132"/>
      <c r="I93" s="132">
        <f>'SO 101 1 Pol'!G448</f>
        <v>609393.25999999989</v>
      </c>
      <c r="J93" s="137">
        <f>IF(I134=0,"",I93/I134*100)</f>
        <v>4.7425131850212114</v>
      </c>
    </row>
    <row r="94" spans="1:52" ht="36.75" customHeight="1" x14ac:dyDescent="0.2">
      <c r="A94" s="126"/>
      <c r="B94" s="131" t="s">
        <v>89</v>
      </c>
      <c r="C94" s="206" t="s">
        <v>90</v>
      </c>
      <c r="D94" s="207"/>
      <c r="E94" s="207"/>
      <c r="F94" s="139" t="s">
        <v>24</v>
      </c>
      <c r="G94" s="132"/>
      <c r="H94" s="132"/>
      <c r="I94" s="132">
        <f>'SO 101 1 Pol'!G571+'SO 201 1 Pol'!G140</f>
        <v>90154.489999999991</v>
      </c>
      <c r="J94" s="137">
        <f>IF(I134=0,"",I94/I134*100)</f>
        <v>0.7016140242736898</v>
      </c>
    </row>
    <row r="95" spans="1:52" ht="36.75" customHeight="1" x14ac:dyDescent="0.2">
      <c r="A95" s="126"/>
      <c r="B95" s="131" t="s">
        <v>91</v>
      </c>
      <c r="C95" s="206" t="s">
        <v>92</v>
      </c>
      <c r="D95" s="207"/>
      <c r="E95" s="207"/>
      <c r="F95" s="139" t="s">
        <v>24</v>
      </c>
      <c r="G95" s="132"/>
      <c r="H95" s="132"/>
      <c r="I95" s="132">
        <f>'SO 101 1 Pol'!G592</f>
        <v>2736.12</v>
      </c>
      <c r="J95" s="137">
        <f>IF(I134=0,"",I95/I134*100)</f>
        <v>2.1293450432648759E-2</v>
      </c>
    </row>
    <row r="96" spans="1:52" ht="36.75" customHeight="1" x14ac:dyDescent="0.2">
      <c r="A96" s="126"/>
      <c r="B96" s="131" t="s">
        <v>93</v>
      </c>
      <c r="C96" s="206" t="s">
        <v>94</v>
      </c>
      <c r="D96" s="207"/>
      <c r="E96" s="207"/>
      <c r="F96" s="139" t="s">
        <v>24</v>
      </c>
      <c r="G96" s="132"/>
      <c r="H96" s="132"/>
      <c r="I96" s="132">
        <f>'SO 101 1 Pol'!G600</f>
        <v>276375.82999999996</v>
      </c>
      <c r="J96" s="137">
        <f>IF(I134=0,"",I96/I134*100)</f>
        <v>2.1508541426864172</v>
      </c>
    </row>
    <row r="97" spans="1:10" ht="36.75" customHeight="1" x14ac:dyDescent="0.2">
      <c r="A97" s="126"/>
      <c r="B97" s="131" t="s">
        <v>95</v>
      </c>
      <c r="C97" s="206" t="s">
        <v>96</v>
      </c>
      <c r="D97" s="207"/>
      <c r="E97" s="207"/>
      <c r="F97" s="139" t="s">
        <v>24</v>
      </c>
      <c r="G97" s="132"/>
      <c r="H97" s="132"/>
      <c r="I97" s="132">
        <f>'SO 101 1 Pol'!G704</f>
        <v>433847.57999999996</v>
      </c>
      <c r="J97" s="137">
        <f>IF(I134=0,"",I97/I134*100)</f>
        <v>3.3763548163291879</v>
      </c>
    </row>
    <row r="98" spans="1:10" ht="36.75" customHeight="1" x14ac:dyDescent="0.2">
      <c r="A98" s="126"/>
      <c r="B98" s="131" t="s">
        <v>97</v>
      </c>
      <c r="C98" s="206" t="s">
        <v>98</v>
      </c>
      <c r="D98" s="207"/>
      <c r="E98" s="207"/>
      <c r="F98" s="139" t="s">
        <v>24</v>
      </c>
      <c r="G98" s="132"/>
      <c r="H98" s="132"/>
      <c r="I98" s="132">
        <f>'SO 101 1 Pol'!G784+'SO 201 1 Pol'!G167</f>
        <v>245482.47000000003</v>
      </c>
      <c r="J98" s="137">
        <f>IF(I134=0,"",I98/I134*100)</f>
        <v>1.9104311240110767</v>
      </c>
    </row>
    <row r="99" spans="1:10" ht="36.75" customHeight="1" x14ac:dyDescent="0.2">
      <c r="A99" s="126"/>
      <c r="B99" s="131" t="s">
        <v>99</v>
      </c>
      <c r="C99" s="206" t="s">
        <v>100</v>
      </c>
      <c r="D99" s="207"/>
      <c r="E99" s="207"/>
      <c r="F99" s="139" t="s">
        <v>24</v>
      </c>
      <c r="G99" s="132"/>
      <c r="H99" s="132"/>
      <c r="I99" s="132">
        <f>'SO 101 1 Pol'!G922</f>
        <v>73270.44</v>
      </c>
      <c r="J99" s="137">
        <f>IF(I134=0,"",I99/I134*100)</f>
        <v>0.57021639486512476</v>
      </c>
    </row>
    <row r="100" spans="1:10" ht="36.75" customHeight="1" x14ac:dyDescent="0.2">
      <c r="A100" s="126"/>
      <c r="B100" s="131" t="s">
        <v>101</v>
      </c>
      <c r="C100" s="206" t="s">
        <v>102</v>
      </c>
      <c r="D100" s="207"/>
      <c r="E100" s="207"/>
      <c r="F100" s="139" t="s">
        <v>24</v>
      </c>
      <c r="G100" s="132"/>
      <c r="H100" s="132"/>
      <c r="I100" s="132">
        <f>'SO 101 1 Pol'!G961</f>
        <v>2884.5</v>
      </c>
      <c r="J100" s="137">
        <f>IF(I134=0,"",I100/I134*100)</f>
        <v>2.2448195902582985E-2</v>
      </c>
    </row>
    <row r="101" spans="1:10" ht="36.75" customHeight="1" x14ac:dyDescent="0.2">
      <c r="A101" s="126"/>
      <c r="B101" s="131" t="s">
        <v>103</v>
      </c>
      <c r="C101" s="206" t="s">
        <v>104</v>
      </c>
      <c r="D101" s="207"/>
      <c r="E101" s="207"/>
      <c r="F101" s="139" t="s">
        <v>24</v>
      </c>
      <c r="G101" s="132"/>
      <c r="H101" s="132"/>
      <c r="I101" s="132">
        <f>'SO 101 1 Pol'!G974+'SO 201 1 Pol'!G175</f>
        <v>55413.5</v>
      </c>
      <c r="J101" s="137">
        <f>IF(I134=0,"",I101/I134*100)</f>
        <v>0.43124739249359756</v>
      </c>
    </row>
    <row r="102" spans="1:10" ht="36.75" customHeight="1" x14ac:dyDescent="0.2">
      <c r="A102" s="126"/>
      <c r="B102" s="131" t="s">
        <v>105</v>
      </c>
      <c r="C102" s="206" t="s">
        <v>106</v>
      </c>
      <c r="D102" s="207"/>
      <c r="E102" s="207"/>
      <c r="F102" s="139" t="s">
        <v>24</v>
      </c>
      <c r="G102" s="132"/>
      <c r="H102" s="132"/>
      <c r="I102" s="132">
        <f>'SO 101 1 Pol'!G982</f>
        <v>110938.28000000001</v>
      </c>
      <c r="J102" s="137">
        <f>IF(I134=0,"",I102/I134*100)</f>
        <v>0.86336080517788316</v>
      </c>
    </row>
    <row r="103" spans="1:10" ht="36.75" customHeight="1" x14ac:dyDescent="0.2">
      <c r="A103" s="126"/>
      <c r="B103" s="131" t="s">
        <v>107</v>
      </c>
      <c r="C103" s="206" t="s">
        <v>108</v>
      </c>
      <c r="D103" s="207"/>
      <c r="E103" s="207"/>
      <c r="F103" s="139" t="s">
        <v>24</v>
      </c>
      <c r="G103" s="132"/>
      <c r="H103" s="132"/>
      <c r="I103" s="132">
        <f>'SO 101 1 Pol'!G1019+'SO 201 1 Pol'!G191</f>
        <v>47836.2</v>
      </c>
      <c r="J103" s="137">
        <f>IF(I134=0,"",I103/I134*100)</f>
        <v>0.37227817258975215</v>
      </c>
    </row>
    <row r="104" spans="1:10" ht="36.75" customHeight="1" x14ac:dyDescent="0.2">
      <c r="A104" s="126"/>
      <c r="B104" s="131" t="s">
        <v>109</v>
      </c>
      <c r="C104" s="206" t="s">
        <v>110</v>
      </c>
      <c r="D104" s="207"/>
      <c r="E104" s="207"/>
      <c r="F104" s="139" t="s">
        <v>24</v>
      </c>
      <c r="G104" s="132"/>
      <c r="H104" s="132"/>
      <c r="I104" s="132">
        <f>'SO 101 1 Pol'!G1037+'SO 201 1 Pol'!G195</f>
        <v>207492.57</v>
      </c>
      <c r="J104" s="137">
        <f>IF(I134=0,"",I104/I134*100)</f>
        <v>1.6147803292391794</v>
      </c>
    </row>
    <row r="105" spans="1:10" ht="36.75" customHeight="1" x14ac:dyDescent="0.2">
      <c r="A105" s="126"/>
      <c r="B105" s="131" t="s">
        <v>111</v>
      </c>
      <c r="C105" s="206" t="s">
        <v>112</v>
      </c>
      <c r="D105" s="207"/>
      <c r="E105" s="207"/>
      <c r="F105" s="139" t="s">
        <v>24</v>
      </c>
      <c r="G105" s="132"/>
      <c r="H105" s="132"/>
      <c r="I105" s="132">
        <f>'SO 201 1 Pol'!G207</f>
        <v>7228.8</v>
      </c>
      <c r="J105" s="137">
        <f>IF(I134=0,"",I105/I134*100)</f>
        <v>5.6257070043540261E-2</v>
      </c>
    </row>
    <row r="106" spans="1:10" ht="36.75" customHeight="1" x14ac:dyDescent="0.2">
      <c r="A106" s="126"/>
      <c r="B106" s="131" t="s">
        <v>113</v>
      </c>
      <c r="C106" s="206" t="s">
        <v>114</v>
      </c>
      <c r="D106" s="207"/>
      <c r="E106" s="207"/>
      <c r="F106" s="139" t="s">
        <v>24</v>
      </c>
      <c r="G106" s="132"/>
      <c r="H106" s="132"/>
      <c r="I106" s="132">
        <f>'SO 101 1 Pol'!G1349+'SO 201 1 Pol'!G214</f>
        <v>347916.44</v>
      </c>
      <c r="J106" s="137">
        <f>IF(I134=0,"",I106/I134*100)</f>
        <v>2.7076083906567026</v>
      </c>
    </row>
    <row r="107" spans="1:10" ht="36.75" customHeight="1" x14ac:dyDescent="0.2">
      <c r="A107" s="126"/>
      <c r="B107" s="131" t="s">
        <v>115</v>
      </c>
      <c r="C107" s="206" t="s">
        <v>116</v>
      </c>
      <c r="D107" s="207"/>
      <c r="E107" s="207"/>
      <c r="F107" s="139" t="s">
        <v>25</v>
      </c>
      <c r="G107" s="132"/>
      <c r="H107" s="132"/>
      <c r="I107" s="132">
        <f>'SO 101 1 Pol'!G1360+'SO 201 1 Pol'!G220</f>
        <v>157671.87</v>
      </c>
      <c r="J107" s="137">
        <f>IF(I134=0,"",I107/I134*100)</f>
        <v>1.2270580780331415</v>
      </c>
    </row>
    <row r="108" spans="1:10" ht="36.75" customHeight="1" x14ac:dyDescent="0.2">
      <c r="A108" s="126"/>
      <c r="B108" s="131" t="s">
        <v>117</v>
      </c>
      <c r="C108" s="206" t="s">
        <v>118</v>
      </c>
      <c r="D108" s="207"/>
      <c r="E108" s="207"/>
      <c r="F108" s="139" t="s">
        <v>25</v>
      </c>
      <c r="G108" s="132"/>
      <c r="H108" s="132"/>
      <c r="I108" s="132">
        <f>'SO 101 1 Pol'!G1461</f>
        <v>203075.68000000002</v>
      </c>
      <c r="J108" s="137">
        <f>IF(I134=0,"",I108/I134*100)</f>
        <v>1.5804065341273197</v>
      </c>
    </row>
    <row r="109" spans="1:10" ht="36.75" customHeight="1" x14ac:dyDescent="0.2">
      <c r="A109" s="126"/>
      <c r="B109" s="131" t="s">
        <v>119</v>
      </c>
      <c r="C109" s="206" t="s">
        <v>120</v>
      </c>
      <c r="D109" s="207"/>
      <c r="E109" s="207"/>
      <c r="F109" s="139" t="s">
        <v>25</v>
      </c>
      <c r="G109" s="132"/>
      <c r="H109" s="132"/>
      <c r="I109" s="132">
        <f>'SO 101 1 Pol'!G1531</f>
        <v>263732.8</v>
      </c>
      <c r="J109" s="137">
        <f>IF(I134=0,"",I109/I134*100)</f>
        <v>2.0524616260484443</v>
      </c>
    </row>
    <row r="110" spans="1:10" ht="36.75" customHeight="1" x14ac:dyDescent="0.2">
      <c r="A110" s="126"/>
      <c r="B110" s="131" t="s">
        <v>121</v>
      </c>
      <c r="C110" s="206" t="s">
        <v>122</v>
      </c>
      <c r="D110" s="207"/>
      <c r="E110" s="207"/>
      <c r="F110" s="139" t="s">
        <v>25</v>
      </c>
      <c r="G110" s="132"/>
      <c r="H110" s="132"/>
      <c r="I110" s="132">
        <f>'SO 101 1 Pol'!G1742</f>
        <v>812014.84</v>
      </c>
      <c r="J110" s="137">
        <f>IF(I134=0,"",I110/I134*100)</f>
        <v>6.3193857528599668</v>
      </c>
    </row>
    <row r="111" spans="1:10" ht="36.75" customHeight="1" x14ac:dyDescent="0.2">
      <c r="A111" s="126"/>
      <c r="B111" s="131" t="s">
        <v>123</v>
      </c>
      <c r="C111" s="206" t="s">
        <v>124</v>
      </c>
      <c r="D111" s="207"/>
      <c r="E111" s="207"/>
      <c r="F111" s="139" t="s">
        <v>25</v>
      </c>
      <c r="G111" s="132"/>
      <c r="H111" s="132"/>
      <c r="I111" s="132">
        <f>'SO 301 1 Pol'!G8</f>
        <v>293737.03000000003</v>
      </c>
      <c r="J111" s="137">
        <f>IF(I134=0,"",I111/I134*100)</f>
        <v>2.2859651216096015</v>
      </c>
    </row>
    <row r="112" spans="1:10" ht="36.75" customHeight="1" x14ac:dyDescent="0.2">
      <c r="A112" s="126"/>
      <c r="B112" s="131" t="s">
        <v>125</v>
      </c>
      <c r="C112" s="206" t="s">
        <v>126</v>
      </c>
      <c r="D112" s="207"/>
      <c r="E112" s="207"/>
      <c r="F112" s="139" t="s">
        <v>25</v>
      </c>
      <c r="G112" s="132"/>
      <c r="H112" s="132"/>
      <c r="I112" s="132">
        <f>'SO 101 1 Pol'!G1744</f>
        <v>125521.04</v>
      </c>
      <c r="J112" s="137">
        <f>IF(I134=0,"",I112/I134*100)</f>
        <v>0.97684898450891133</v>
      </c>
    </row>
    <row r="113" spans="1:10" ht="36.75" customHeight="1" x14ac:dyDescent="0.2">
      <c r="A113" s="126"/>
      <c r="B113" s="131" t="s">
        <v>127</v>
      </c>
      <c r="C113" s="206" t="s">
        <v>128</v>
      </c>
      <c r="D113" s="207"/>
      <c r="E113" s="207"/>
      <c r="F113" s="139" t="s">
        <v>25</v>
      </c>
      <c r="G113" s="132"/>
      <c r="H113" s="132"/>
      <c r="I113" s="132">
        <f>'SO 101 1 Pol'!G1746</f>
        <v>281191.03000000003</v>
      </c>
      <c r="J113" s="137">
        <f>IF(I134=0,"",I113/I134*100)</f>
        <v>2.1883277266386165</v>
      </c>
    </row>
    <row r="114" spans="1:10" ht="36.75" customHeight="1" x14ac:dyDescent="0.2">
      <c r="A114" s="126"/>
      <c r="B114" s="131" t="s">
        <v>129</v>
      </c>
      <c r="C114" s="206" t="s">
        <v>130</v>
      </c>
      <c r="D114" s="207"/>
      <c r="E114" s="207"/>
      <c r="F114" s="139" t="s">
        <v>25</v>
      </c>
      <c r="G114" s="132"/>
      <c r="H114" s="132"/>
      <c r="I114" s="132">
        <f>'SO 101 1 Pol'!G1748</f>
        <v>2886.06</v>
      </c>
      <c r="J114" s="137">
        <f>IF(I134=0,"",I114/I134*100)</f>
        <v>2.2460336372545898E-2</v>
      </c>
    </row>
    <row r="115" spans="1:10" ht="36.75" customHeight="1" x14ac:dyDescent="0.2">
      <c r="A115" s="126"/>
      <c r="B115" s="131" t="s">
        <v>131</v>
      </c>
      <c r="C115" s="206" t="s">
        <v>132</v>
      </c>
      <c r="D115" s="207"/>
      <c r="E115" s="207"/>
      <c r="F115" s="139" t="s">
        <v>25</v>
      </c>
      <c r="G115" s="132"/>
      <c r="H115" s="132"/>
      <c r="I115" s="132">
        <f>'SO 101 1 Pol'!G1758</f>
        <v>637943.28</v>
      </c>
      <c r="J115" s="137">
        <f>IF(I134=0,"",I115/I134*100)</f>
        <v>4.9646995056946954</v>
      </c>
    </row>
    <row r="116" spans="1:10" ht="36.75" customHeight="1" x14ac:dyDescent="0.2">
      <c r="A116" s="126"/>
      <c r="B116" s="131" t="s">
        <v>133</v>
      </c>
      <c r="C116" s="206" t="s">
        <v>134</v>
      </c>
      <c r="D116" s="207"/>
      <c r="E116" s="207"/>
      <c r="F116" s="139" t="s">
        <v>25</v>
      </c>
      <c r="G116" s="132"/>
      <c r="H116" s="132"/>
      <c r="I116" s="132">
        <f>'SO 101 1 Pol'!G1983</f>
        <v>167914.35</v>
      </c>
      <c r="J116" s="137">
        <f>IF(I134=0,"",I116/I134*100)</f>
        <v>1.3067686682804247</v>
      </c>
    </row>
    <row r="117" spans="1:10" ht="36.75" customHeight="1" x14ac:dyDescent="0.2">
      <c r="A117" s="126"/>
      <c r="B117" s="131" t="s">
        <v>135</v>
      </c>
      <c r="C117" s="206" t="s">
        <v>136</v>
      </c>
      <c r="D117" s="207"/>
      <c r="E117" s="207"/>
      <c r="F117" s="139" t="s">
        <v>25</v>
      </c>
      <c r="G117" s="132"/>
      <c r="H117" s="132"/>
      <c r="I117" s="132">
        <f>'SO 101 1 Pol'!G2060</f>
        <v>857891.21</v>
      </c>
      <c r="J117" s="137">
        <f>IF(I134=0,"",I117/I134*100)</f>
        <v>6.6764118374706038</v>
      </c>
    </row>
    <row r="118" spans="1:10" ht="36.75" customHeight="1" x14ac:dyDescent="0.2">
      <c r="A118" s="126"/>
      <c r="B118" s="131" t="s">
        <v>137</v>
      </c>
      <c r="C118" s="206" t="s">
        <v>138</v>
      </c>
      <c r="D118" s="207"/>
      <c r="E118" s="207"/>
      <c r="F118" s="139" t="s">
        <v>25</v>
      </c>
      <c r="G118" s="132"/>
      <c r="H118" s="132"/>
      <c r="I118" s="132">
        <f>'SO 101 1 Pol'!G2108</f>
        <v>313658.88</v>
      </c>
      <c r="J118" s="137">
        <f>IF(I134=0,"",I118/I134*100)</f>
        <v>2.4410039815651823</v>
      </c>
    </row>
    <row r="119" spans="1:10" ht="36.75" customHeight="1" x14ac:dyDescent="0.2">
      <c r="A119" s="126"/>
      <c r="B119" s="131" t="s">
        <v>139</v>
      </c>
      <c r="C119" s="206" t="s">
        <v>140</v>
      </c>
      <c r="D119" s="207"/>
      <c r="E119" s="207"/>
      <c r="F119" s="139" t="s">
        <v>25</v>
      </c>
      <c r="G119" s="132"/>
      <c r="H119" s="132"/>
      <c r="I119" s="132">
        <f>'SO 101 1 Pol'!G2319+'SO 201 1 Pol'!G235</f>
        <v>190445</v>
      </c>
      <c r="J119" s="137">
        <f>IF(I134=0,"",I119/I134*100)</f>
        <v>1.4821101295432193</v>
      </c>
    </row>
    <row r="120" spans="1:10" ht="36.75" customHeight="1" x14ac:dyDescent="0.2">
      <c r="A120" s="126"/>
      <c r="B120" s="131" t="s">
        <v>141</v>
      </c>
      <c r="C120" s="206" t="s">
        <v>142</v>
      </c>
      <c r="D120" s="207"/>
      <c r="E120" s="207"/>
      <c r="F120" s="139" t="s">
        <v>25</v>
      </c>
      <c r="G120" s="132"/>
      <c r="H120" s="132"/>
      <c r="I120" s="132">
        <f>'SO 101 1 Pol'!G2403</f>
        <v>43000</v>
      </c>
      <c r="J120" s="137">
        <f>IF(I134=0,"",I120/I134*100)</f>
        <v>0.3346411592342064</v>
      </c>
    </row>
    <row r="121" spans="1:10" ht="36.75" customHeight="1" x14ac:dyDescent="0.2">
      <c r="A121" s="126"/>
      <c r="B121" s="131" t="s">
        <v>143</v>
      </c>
      <c r="C121" s="206" t="s">
        <v>144</v>
      </c>
      <c r="D121" s="207"/>
      <c r="E121" s="207"/>
      <c r="F121" s="139" t="s">
        <v>25</v>
      </c>
      <c r="G121" s="132"/>
      <c r="H121" s="132"/>
      <c r="I121" s="132">
        <f>'SO 101 1 Pol'!G2438</f>
        <v>247138.19</v>
      </c>
      <c r="J121" s="137">
        <f>IF(I134=0,"",I121/I134*100)</f>
        <v>1.9233165207591525</v>
      </c>
    </row>
    <row r="122" spans="1:10" ht="36.75" customHeight="1" x14ac:dyDescent="0.2">
      <c r="A122" s="126"/>
      <c r="B122" s="131" t="s">
        <v>145</v>
      </c>
      <c r="C122" s="206" t="s">
        <v>146</v>
      </c>
      <c r="D122" s="207"/>
      <c r="E122" s="207"/>
      <c r="F122" s="139" t="s">
        <v>25</v>
      </c>
      <c r="G122" s="132"/>
      <c r="H122" s="132"/>
      <c r="I122" s="132">
        <f>'SO 101 1 Pol'!G2570</f>
        <v>34382.799999999996</v>
      </c>
      <c r="J122" s="137">
        <f>IF(I134=0,"",I122/I134*100)</f>
        <v>0.26757907092367139</v>
      </c>
    </row>
    <row r="123" spans="1:10" ht="36.75" customHeight="1" x14ac:dyDescent="0.2">
      <c r="A123" s="126"/>
      <c r="B123" s="131" t="s">
        <v>147</v>
      </c>
      <c r="C123" s="206" t="s">
        <v>148</v>
      </c>
      <c r="D123" s="207"/>
      <c r="E123" s="207"/>
      <c r="F123" s="139" t="s">
        <v>25</v>
      </c>
      <c r="G123" s="132"/>
      <c r="H123" s="132"/>
      <c r="I123" s="132">
        <f>'SO 101 1 Pol'!G2605</f>
        <v>245209.18</v>
      </c>
      <c r="J123" s="137">
        <f>IF(I134=0,"",I123/I134*100)</f>
        <v>1.9083042848853295</v>
      </c>
    </row>
    <row r="124" spans="1:10" ht="36.75" customHeight="1" x14ac:dyDescent="0.2">
      <c r="A124" s="126"/>
      <c r="B124" s="131" t="s">
        <v>149</v>
      </c>
      <c r="C124" s="206" t="s">
        <v>150</v>
      </c>
      <c r="D124" s="207"/>
      <c r="E124" s="207"/>
      <c r="F124" s="139" t="s">
        <v>25</v>
      </c>
      <c r="G124" s="132"/>
      <c r="H124" s="132"/>
      <c r="I124" s="132">
        <f>'SO 101 1 Pol'!G2665</f>
        <v>4003.14</v>
      </c>
      <c r="J124" s="137">
        <f>IF(I134=0,"",I124/I134*100)</f>
        <v>3.1153846748298162E-2</v>
      </c>
    </row>
    <row r="125" spans="1:10" ht="36.75" customHeight="1" x14ac:dyDescent="0.2">
      <c r="A125" s="126"/>
      <c r="B125" s="131" t="s">
        <v>151</v>
      </c>
      <c r="C125" s="206" t="s">
        <v>152</v>
      </c>
      <c r="D125" s="207"/>
      <c r="E125" s="207"/>
      <c r="F125" s="139" t="s">
        <v>25</v>
      </c>
      <c r="G125" s="132"/>
      <c r="H125" s="132"/>
      <c r="I125" s="132">
        <f>'SO 101 1 Pol'!G2678</f>
        <v>36426.409999999996</v>
      </c>
      <c r="J125" s="137">
        <f>IF(I134=0,"",I125/I134*100)</f>
        <v>0.28348316439861593</v>
      </c>
    </row>
    <row r="126" spans="1:10" ht="36.75" customHeight="1" x14ac:dyDescent="0.2">
      <c r="A126" s="126"/>
      <c r="B126" s="131" t="s">
        <v>153</v>
      </c>
      <c r="C126" s="206" t="s">
        <v>154</v>
      </c>
      <c r="D126" s="207"/>
      <c r="E126" s="207"/>
      <c r="F126" s="139" t="s">
        <v>25</v>
      </c>
      <c r="G126" s="132"/>
      <c r="H126" s="132"/>
      <c r="I126" s="132">
        <f>'SO 101 1 Pol'!G2718</f>
        <v>1154960</v>
      </c>
      <c r="J126" s="137">
        <f>IF(I134=0,"",I126/I134*100)</f>
        <v>8.9883058899799764</v>
      </c>
    </row>
    <row r="127" spans="1:10" ht="36.75" customHeight="1" x14ac:dyDescent="0.2">
      <c r="A127" s="126"/>
      <c r="B127" s="131" t="s">
        <v>155</v>
      </c>
      <c r="C127" s="206" t="s">
        <v>156</v>
      </c>
      <c r="D127" s="207"/>
      <c r="E127" s="207"/>
      <c r="F127" s="139" t="s">
        <v>25</v>
      </c>
      <c r="G127" s="132"/>
      <c r="H127" s="132"/>
      <c r="I127" s="132">
        <f>'SO 101 1 Pol'!G2809</f>
        <v>536625.72</v>
      </c>
      <c r="J127" s="137">
        <f>IF(I134=0,"",I127/I134*100)</f>
        <v>4.176210535248619</v>
      </c>
    </row>
    <row r="128" spans="1:10" ht="36.75" customHeight="1" x14ac:dyDescent="0.2">
      <c r="A128" s="126"/>
      <c r="B128" s="131" t="s">
        <v>157</v>
      </c>
      <c r="C128" s="206" t="s">
        <v>158</v>
      </c>
      <c r="D128" s="207"/>
      <c r="E128" s="207"/>
      <c r="F128" s="139" t="s">
        <v>26</v>
      </c>
      <c r="G128" s="132"/>
      <c r="H128" s="132"/>
      <c r="I128" s="132">
        <f>'SO 101 1 Pol'!G2841+'SO 401 1 Pol'!G8</f>
        <v>957079.86</v>
      </c>
      <c r="J128" s="137">
        <f>IF(I134=0,"",I128/I134*100)</f>
        <v>7.448332879770045</v>
      </c>
    </row>
    <row r="129" spans="1:10" ht="36.75" customHeight="1" x14ac:dyDescent="0.2">
      <c r="A129" s="126"/>
      <c r="B129" s="131" t="s">
        <v>159</v>
      </c>
      <c r="C129" s="206" t="s">
        <v>160</v>
      </c>
      <c r="D129" s="207"/>
      <c r="E129" s="207"/>
      <c r="F129" s="139" t="s">
        <v>26</v>
      </c>
      <c r="G129" s="132"/>
      <c r="H129" s="132"/>
      <c r="I129" s="132">
        <f>'SO 402 1 Pol'!G8</f>
        <v>100000</v>
      </c>
      <c r="J129" s="137">
        <f>IF(I134=0,"",I129/I134*100)</f>
        <v>0.77823525403303806</v>
      </c>
    </row>
    <row r="130" spans="1:10" ht="36.75" customHeight="1" x14ac:dyDescent="0.2">
      <c r="A130" s="126"/>
      <c r="B130" s="131" t="s">
        <v>161</v>
      </c>
      <c r="C130" s="206" t="s">
        <v>162</v>
      </c>
      <c r="D130" s="207"/>
      <c r="E130" s="207"/>
      <c r="F130" s="139" t="s">
        <v>26</v>
      </c>
      <c r="G130" s="132"/>
      <c r="H130" s="132"/>
      <c r="I130" s="132">
        <f>'SO 101 1 Pol'!G2843</f>
        <v>783778.7</v>
      </c>
      <c r="J130" s="137">
        <f>IF(I134=0,"",I130/I134*100)</f>
        <v>6.0996421570018429</v>
      </c>
    </row>
    <row r="131" spans="1:10" ht="36.75" customHeight="1" x14ac:dyDescent="0.2">
      <c r="A131" s="126"/>
      <c r="B131" s="131" t="s">
        <v>163</v>
      </c>
      <c r="C131" s="206" t="s">
        <v>164</v>
      </c>
      <c r="D131" s="207"/>
      <c r="E131" s="207"/>
      <c r="F131" s="139" t="s">
        <v>165</v>
      </c>
      <c r="G131" s="132"/>
      <c r="H131" s="132"/>
      <c r="I131" s="132">
        <f>'SO 101 1 Pol'!G2845+'SO 201 1 Pol'!G240</f>
        <v>386438.17000000004</v>
      </c>
      <c r="J131" s="137">
        <f>IF(I134=0,"",I131/I134*100)</f>
        <v>3.0073980739801236</v>
      </c>
    </row>
    <row r="132" spans="1:10" ht="36.75" customHeight="1" x14ac:dyDescent="0.2">
      <c r="A132" s="126"/>
      <c r="B132" s="131" t="s">
        <v>166</v>
      </c>
      <c r="C132" s="206" t="s">
        <v>27</v>
      </c>
      <c r="D132" s="207"/>
      <c r="E132" s="207"/>
      <c r="F132" s="139" t="s">
        <v>166</v>
      </c>
      <c r="G132" s="132"/>
      <c r="H132" s="132"/>
      <c r="I132" s="132">
        <f>'SO 000 1 Naklady'!G8</f>
        <v>354273.12</v>
      </c>
      <c r="J132" s="137">
        <f>IF(I134=0,"",I132/I134*100)</f>
        <v>2.75707831540277</v>
      </c>
    </row>
    <row r="133" spans="1:10" ht="36.75" customHeight="1" x14ac:dyDescent="0.2">
      <c r="A133" s="126"/>
      <c r="B133" s="131" t="s">
        <v>167</v>
      </c>
      <c r="C133" s="206" t="s">
        <v>28</v>
      </c>
      <c r="D133" s="207"/>
      <c r="E133" s="207"/>
      <c r="F133" s="139" t="s">
        <v>167</v>
      </c>
      <c r="G133" s="132"/>
      <c r="H133" s="132"/>
      <c r="I133" s="132">
        <f>'SO 000 1 Naklady'!G21</f>
        <v>68000</v>
      </c>
      <c r="J133" s="137">
        <f>IF(I134=0,"",I133/I134*100)</f>
        <v>0.52919997274246589</v>
      </c>
    </row>
    <row r="134" spans="1:10" ht="25.5" customHeight="1" x14ac:dyDescent="0.2">
      <c r="A134" s="127"/>
      <c r="B134" s="133" t="s">
        <v>1</v>
      </c>
      <c r="C134" s="134"/>
      <c r="D134" s="135"/>
      <c r="E134" s="135"/>
      <c r="F134" s="140"/>
      <c r="G134" s="136"/>
      <c r="H134" s="136"/>
      <c r="I134" s="136">
        <f>SUM(I90:I133)</f>
        <v>12849584.939999999</v>
      </c>
      <c r="J134" s="138">
        <f>SUM(J90:J133)</f>
        <v>99.999999999999972</v>
      </c>
    </row>
    <row r="135" spans="1:10" x14ac:dyDescent="0.2">
      <c r="F135" s="88"/>
      <c r="G135" s="88"/>
      <c r="H135" s="88"/>
      <c r="I135" s="88"/>
      <c r="J135" s="89"/>
    </row>
    <row r="136" spans="1:10" x14ac:dyDescent="0.2">
      <c r="F136" s="88"/>
      <c r="G136" s="88"/>
      <c r="H136" s="88"/>
      <c r="I136" s="88"/>
      <c r="J136" s="89"/>
    </row>
    <row r="137" spans="1:10" x14ac:dyDescent="0.2">
      <c r="F137" s="88"/>
      <c r="G137" s="88"/>
      <c r="H137" s="88"/>
      <c r="I137" s="88"/>
      <c r="J137" s="89"/>
    </row>
  </sheetData>
  <sheetProtection algorithmName="SHA-512" hashValue="ul3koznTkAgJxQftjs1ux8/zDVeUL4K1pXoDfFJZbIOx382R3uwywwYwdBOqgmy8839W5GcBFu5INQIPhzMGgQ==" saltValue="evY7IXXXU58MGPVPu2nKp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B61:J61"/>
    <mergeCell ref="B62:J62"/>
    <mergeCell ref="B63:J63"/>
    <mergeCell ref="B64:J64"/>
    <mergeCell ref="B66:J66"/>
    <mergeCell ref="B56:J56"/>
    <mergeCell ref="B57:J57"/>
    <mergeCell ref="B58:J58"/>
    <mergeCell ref="B59:J59"/>
    <mergeCell ref="B60:J60"/>
    <mergeCell ref="B72:J72"/>
    <mergeCell ref="B73:J73"/>
    <mergeCell ref="B74:J74"/>
    <mergeCell ref="B76:J76"/>
    <mergeCell ref="B77:J77"/>
    <mergeCell ref="B67:J67"/>
    <mergeCell ref="B68:J68"/>
    <mergeCell ref="B69:J69"/>
    <mergeCell ref="B70:J70"/>
    <mergeCell ref="B71:J71"/>
    <mergeCell ref="B83:J83"/>
    <mergeCell ref="B84:J84"/>
    <mergeCell ref="C90:E90"/>
    <mergeCell ref="C91:E91"/>
    <mergeCell ref="C92:E92"/>
    <mergeCell ref="B78:J78"/>
    <mergeCell ref="B79:J79"/>
    <mergeCell ref="B80:J80"/>
    <mergeCell ref="B81:J81"/>
    <mergeCell ref="B82:J82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33:E133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</mergeCells>
  <phoneticPr fontId="0" type="noConversion"/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8" t="s">
        <v>6</v>
      </c>
      <c r="B1" s="258"/>
      <c r="C1" s="259"/>
      <c r="D1" s="258"/>
      <c r="E1" s="258"/>
      <c r="F1" s="258"/>
      <c r="G1" s="258"/>
    </row>
    <row r="2" spans="1:7" ht="24.95" customHeight="1" x14ac:dyDescent="0.2">
      <c r="A2" s="50" t="s">
        <v>7</v>
      </c>
      <c r="B2" s="49"/>
      <c r="C2" s="260"/>
      <c r="D2" s="260"/>
      <c r="E2" s="260"/>
      <c r="F2" s="260"/>
      <c r="G2" s="261"/>
    </row>
    <row r="3" spans="1:7" ht="24.95" customHeight="1" x14ac:dyDescent="0.2">
      <c r="A3" s="50" t="s">
        <v>8</v>
      </c>
      <c r="B3" s="49"/>
      <c r="C3" s="260"/>
      <c r="D3" s="260"/>
      <c r="E3" s="260"/>
      <c r="F3" s="260"/>
      <c r="G3" s="261"/>
    </row>
    <row r="4" spans="1:7" ht="24.95" customHeight="1" x14ac:dyDescent="0.2">
      <c r="A4" s="50" t="s">
        <v>9</v>
      </c>
      <c r="B4" s="49"/>
      <c r="C4" s="260"/>
      <c r="D4" s="260"/>
      <c r="E4" s="260"/>
      <c r="F4" s="260"/>
      <c r="G4" s="261"/>
    </row>
    <row r="5" spans="1:7" x14ac:dyDescent="0.2">
      <c r="B5" s="4"/>
      <c r="C5" s="5"/>
      <c r="D5" s="6"/>
    </row>
  </sheetData>
  <sheetProtection algorithmName="SHA-512" hashValue="MVB+eoJiBvYFsuurVWZEufrhL8ewG97LNUJ+vBxaPSIBs3hdk2LJquwWX1liTMbzraJfwmdXZC+4Puqbz35nVg==" saltValue="Uzo6p0/GGf4D+FTqx3ZL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168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171</v>
      </c>
      <c r="C3" s="265" t="s">
        <v>51</v>
      </c>
      <c r="D3" s="266"/>
      <c r="E3" s="266"/>
      <c r="F3" s="266"/>
      <c r="G3" s="267"/>
      <c r="AC3" s="124" t="s">
        <v>172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51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166</v>
      </c>
      <c r="C8" s="183" t="s">
        <v>27</v>
      </c>
      <c r="D8" s="163"/>
      <c r="E8" s="164"/>
      <c r="F8" s="165"/>
      <c r="G8" s="165">
        <f>SUMIF(AG9:AG20,"&lt;&gt;NOR",G9:G20)</f>
        <v>354273.12</v>
      </c>
      <c r="H8" s="165"/>
      <c r="I8" s="165">
        <f>SUM(I9:I20)</f>
        <v>0</v>
      </c>
      <c r="J8" s="165"/>
      <c r="K8" s="165">
        <f>SUM(K9:K20)</f>
        <v>354273.12</v>
      </c>
      <c r="L8" s="165"/>
      <c r="M8" s="165">
        <f>SUM(M9:M20)</f>
        <v>428670.47519999999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AG8" t="s">
        <v>197</v>
      </c>
    </row>
    <row r="9" spans="1:60" outlineLevel="1" x14ac:dyDescent="0.2">
      <c r="A9" s="167">
        <v>1</v>
      </c>
      <c r="B9" s="168" t="s">
        <v>198</v>
      </c>
      <c r="C9" s="184" t="s">
        <v>199</v>
      </c>
      <c r="D9" s="169" t="s">
        <v>200</v>
      </c>
      <c r="E9" s="170">
        <v>1</v>
      </c>
      <c r="F9" s="171">
        <v>15000</v>
      </c>
      <c r="G9" s="172">
        <f>ROUND(E9*F9,2)</f>
        <v>15000</v>
      </c>
      <c r="H9" s="171">
        <v>0</v>
      </c>
      <c r="I9" s="172">
        <f>ROUND(E9*H9,2)</f>
        <v>0</v>
      </c>
      <c r="J9" s="171">
        <v>15000</v>
      </c>
      <c r="K9" s="172">
        <f>ROUND(E9*J9,2)</f>
        <v>15000</v>
      </c>
      <c r="L9" s="172">
        <v>21</v>
      </c>
      <c r="M9" s="172">
        <f>G9*(1+L9/100)</f>
        <v>18150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201</v>
      </c>
      <c r="T9" s="173" t="s">
        <v>202</v>
      </c>
      <c r="U9" s="159">
        <v>0</v>
      </c>
      <c r="V9" s="159">
        <f>ROUND(E9*U9,2)</f>
        <v>0</v>
      </c>
      <c r="W9" s="159"/>
      <c r="X9" s="159" t="s">
        <v>203</v>
      </c>
      <c r="Y9" s="150"/>
      <c r="Z9" s="150"/>
      <c r="AA9" s="150"/>
      <c r="AB9" s="150"/>
      <c r="AC9" s="150"/>
      <c r="AD9" s="150"/>
      <c r="AE9" s="150"/>
      <c r="AF9" s="150"/>
      <c r="AG9" s="150" t="s">
        <v>204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62" t="s">
        <v>205</v>
      </c>
      <c r="D10" s="263"/>
      <c r="E10" s="263"/>
      <c r="F10" s="263"/>
      <c r="G10" s="26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206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4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7">
        <v>2</v>
      </c>
      <c r="B11" s="168" t="s">
        <v>207</v>
      </c>
      <c r="C11" s="184" t="s">
        <v>208</v>
      </c>
      <c r="D11" s="169" t="s">
        <v>200</v>
      </c>
      <c r="E11" s="170">
        <v>1</v>
      </c>
      <c r="F11" s="171">
        <v>180000</v>
      </c>
      <c r="G11" s="172">
        <f>ROUND(E11*F11,2)</f>
        <v>180000</v>
      </c>
      <c r="H11" s="171">
        <v>0</v>
      </c>
      <c r="I11" s="172">
        <f>ROUND(E11*H11,2)</f>
        <v>0</v>
      </c>
      <c r="J11" s="171">
        <v>180000</v>
      </c>
      <c r="K11" s="172">
        <f>ROUND(E11*J11,2)</f>
        <v>180000</v>
      </c>
      <c r="L11" s="172">
        <v>21</v>
      </c>
      <c r="M11" s="172">
        <f>G11*(1+L11/100)</f>
        <v>217800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201</v>
      </c>
      <c r="T11" s="173" t="s">
        <v>202</v>
      </c>
      <c r="U11" s="159">
        <v>0</v>
      </c>
      <c r="V11" s="159">
        <f>ROUND(E11*U11,2)</f>
        <v>0</v>
      </c>
      <c r="W11" s="159"/>
      <c r="X11" s="159" t="s">
        <v>203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204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158"/>
      <c r="C12" s="262" t="s">
        <v>209</v>
      </c>
      <c r="D12" s="263"/>
      <c r="E12" s="263"/>
      <c r="F12" s="263"/>
      <c r="G12" s="263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206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4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7">
        <v>3</v>
      </c>
      <c r="B13" s="168" t="s">
        <v>210</v>
      </c>
      <c r="C13" s="184" t="s">
        <v>211</v>
      </c>
      <c r="D13" s="169" t="s">
        <v>200</v>
      </c>
      <c r="E13" s="170">
        <v>1</v>
      </c>
      <c r="F13" s="171">
        <v>10000</v>
      </c>
      <c r="G13" s="172">
        <f>ROUND(E13*F13,2)</f>
        <v>10000</v>
      </c>
      <c r="H13" s="171">
        <v>0</v>
      </c>
      <c r="I13" s="172">
        <f>ROUND(E13*H13,2)</f>
        <v>0</v>
      </c>
      <c r="J13" s="171">
        <v>10000</v>
      </c>
      <c r="K13" s="172">
        <f>ROUND(E13*J13,2)</f>
        <v>10000</v>
      </c>
      <c r="L13" s="172">
        <v>21</v>
      </c>
      <c r="M13" s="172">
        <f>G13*(1+L13/100)</f>
        <v>12100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201</v>
      </c>
      <c r="T13" s="173" t="s">
        <v>202</v>
      </c>
      <c r="U13" s="159">
        <v>0</v>
      </c>
      <c r="V13" s="159">
        <f>ROUND(E13*U13,2)</f>
        <v>0</v>
      </c>
      <c r="W13" s="159"/>
      <c r="X13" s="159" t="s">
        <v>203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204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262" t="s">
        <v>212</v>
      </c>
      <c r="D14" s="263"/>
      <c r="E14" s="263"/>
      <c r="F14" s="263"/>
      <c r="G14" s="26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206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4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7">
        <v>4</v>
      </c>
      <c r="B15" s="168" t="s">
        <v>213</v>
      </c>
      <c r="C15" s="184" t="s">
        <v>214</v>
      </c>
      <c r="D15" s="169" t="s">
        <v>200</v>
      </c>
      <c r="E15" s="170">
        <v>1</v>
      </c>
      <c r="F15" s="171">
        <v>10000</v>
      </c>
      <c r="G15" s="172">
        <f>ROUND(E15*F15,2)</f>
        <v>10000</v>
      </c>
      <c r="H15" s="171">
        <v>0</v>
      </c>
      <c r="I15" s="172">
        <f>ROUND(E15*H15,2)</f>
        <v>0</v>
      </c>
      <c r="J15" s="171">
        <v>10000</v>
      </c>
      <c r="K15" s="172">
        <f>ROUND(E15*J15,2)</f>
        <v>10000</v>
      </c>
      <c r="L15" s="172">
        <v>21</v>
      </c>
      <c r="M15" s="172">
        <f>G15*(1+L15/100)</f>
        <v>12100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201</v>
      </c>
      <c r="T15" s="173" t="s">
        <v>202</v>
      </c>
      <c r="U15" s="159">
        <v>0</v>
      </c>
      <c r="V15" s="159">
        <f>ROUND(E15*U15,2)</f>
        <v>0</v>
      </c>
      <c r="W15" s="159"/>
      <c r="X15" s="159" t="s">
        <v>203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204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57"/>
      <c r="B16" s="158"/>
      <c r="C16" s="262" t="s">
        <v>215</v>
      </c>
      <c r="D16" s="263"/>
      <c r="E16" s="263"/>
      <c r="F16" s="263"/>
      <c r="G16" s="263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206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4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7">
        <v>5</v>
      </c>
      <c r="B17" s="168" t="s">
        <v>216</v>
      </c>
      <c r="C17" s="184" t="s">
        <v>217</v>
      </c>
      <c r="D17" s="169" t="s">
        <v>200</v>
      </c>
      <c r="E17" s="170">
        <v>1</v>
      </c>
      <c r="F17" s="171">
        <v>124273.12</v>
      </c>
      <c r="G17" s="172">
        <f>ROUND(E17*F17,2)</f>
        <v>124273.12</v>
      </c>
      <c r="H17" s="171">
        <v>0</v>
      </c>
      <c r="I17" s="172">
        <f>ROUND(E17*H17,2)</f>
        <v>0</v>
      </c>
      <c r="J17" s="171">
        <v>124273.12</v>
      </c>
      <c r="K17" s="172">
        <f>ROUND(E17*J17,2)</f>
        <v>124273.12</v>
      </c>
      <c r="L17" s="172">
        <v>21</v>
      </c>
      <c r="M17" s="172">
        <f>G17*(1+L17/100)</f>
        <v>150370.47519999999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201</v>
      </c>
      <c r="T17" s="173" t="s">
        <v>202</v>
      </c>
      <c r="U17" s="159">
        <v>0</v>
      </c>
      <c r="V17" s="159">
        <f>ROUND(E17*U17,2)</f>
        <v>0</v>
      </c>
      <c r="W17" s="159"/>
      <c r="X17" s="159" t="s">
        <v>203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62" t="s">
        <v>219</v>
      </c>
      <c r="D18" s="263"/>
      <c r="E18" s="263"/>
      <c r="F18" s="263"/>
      <c r="G18" s="263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206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5">
        <v>6</v>
      </c>
      <c r="B19" s="176" t="s">
        <v>220</v>
      </c>
      <c r="C19" s="185" t="s">
        <v>221</v>
      </c>
      <c r="D19" s="177" t="s">
        <v>200</v>
      </c>
      <c r="E19" s="178">
        <v>1</v>
      </c>
      <c r="F19" s="179">
        <v>12000</v>
      </c>
      <c r="G19" s="180">
        <f>ROUND(E19*F19,2)</f>
        <v>12000</v>
      </c>
      <c r="H19" s="179">
        <v>0</v>
      </c>
      <c r="I19" s="180">
        <f>ROUND(E19*H19,2)</f>
        <v>0</v>
      </c>
      <c r="J19" s="179">
        <v>12000</v>
      </c>
      <c r="K19" s="180">
        <f>ROUND(E19*J19,2)</f>
        <v>12000</v>
      </c>
      <c r="L19" s="180">
        <v>21</v>
      </c>
      <c r="M19" s="180">
        <f>G19*(1+L19/100)</f>
        <v>14520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201</v>
      </c>
      <c r="T19" s="181" t="s">
        <v>202</v>
      </c>
      <c r="U19" s="159">
        <v>0</v>
      </c>
      <c r="V19" s="159">
        <f>ROUND(E19*U19,2)</f>
        <v>0</v>
      </c>
      <c r="W19" s="159"/>
      <c r="X19" s="159" t="s">
        <v>203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204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5">
        <v>7</v>
      </c>
      <c r="B20" s="176" t="s">
        <v>222</v>
      </c>
      <c r="C20" s="185" t="s">
        <v>223</v>
      </c>
      <c r="D20" s="177" t="s">
        <v>200</v>
      </c>
      <c r="E20" s="178">
        <v>1</v>
      </c>
      <c r="F20" s="179">
        <v>3000</v>
      </c>
      <c r="G20" s="180">
        <f>ROUND(E20*F20,2)</f>
        <v>3000</v>
      </c>
      <c r="H20" s="179">
        <v>0</v>
      </c>
      <c r="I20" s="180">
        <f>ROUND(E20*H20,2)</f>
        <v>0</v>
      </c>
      <c r="J20" s="179">
        <v>3000</v>
      </c>
      <c r="K20" s="180">
        <f>ROUND(E20*J20,2)</f>
        <v>3000</v>
      </c>
      <c r="L20" s="180">
        <v>21</v>
      </c>
      <c r="M20" s="180">
        <f>G20*(1+L20/100)</f>
        <v>3630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/>
      <c r="S20" s="180" t="s">
        <v>201</v>
      </c>
      <c r="T20" s="181" t="s">
        <v>202</v>
      </c>
      <c r="U20" s="159">
        <v>0</v>
      </c>
      <c r="V20" s="159">
        <f>ROUND(E20*U20,2)</f>
        <v>0</v>
      </c>
      <c r="W20" s="159"/>
      <c r="X20" s="159" t="s">
        <v>203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204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1" t="s">
        <v>196</v>
      </c>
      <c r="B21" s="162" t="s">
        <v>167</v>
      </c>
      <c r="C21" s="183" t="s">
        <v>28</v>
      </c>
      <c r="D21" s="163"/>
      <c r="E21" s="164"/>
      <c r="F21" s="165"/>
      <c r="G21" s="165">
        <f>SUMIF(AG22:AG28,"&lt;&gt;NOR",G22:G28)</f>
        <v>68000</v>
      </c>
      <c r="H21" s="165"/>
      <c r="I21" s="165">
        <f>SUM(I22:I28)</f>
        <v>0</v>
      </c>
      <c r="J21" s="165"/>
      <c r="K21" s="165">
        <f>SUM(K22:K28)</f>
        <v>68000</v>
      </c>
      <c r="L21" s="165"/>
      <c r="M21" s="165">
        <f>SUM(M22:M28)</f>
        <v>82280</v>
      </c>
      <c r="N21" s="165"/>
      <c r="O21" s="165">
        <f>SUM(O22:O28)</f>
        <v>0</v>
      </c>
      <c r="P21" s="165"/>
      <c r="Q21" s="165">
        <f>SUM(Q22:Q28)</f>
        <v>0</v>
      </c>
      <c r="R21" s="165"/>
      <c r="S21" s="165"/>
      <c r="T21" s="166"/>
      <c r="U21" s="160"/>
      <c r="V21" s="160">
        <f>SUM(V22:V28)</f>
        <v>0</v>
      </c>
      <c r="W21" s="160"/>
      <c r="X21" s="160"/>
      <c r="AG21" t="s">
        <v>197</v>
      </c>
    </row>
    <row r="22" spans="1:60" outlineLevel="1" x14ac:dyDescent="0.2">
      <c r="A22" s="167">
        <v>8</v>
      </c>
      <c r="B22" s="168" t="s">
        <v>224</v>
      </c>
      <c r="C22" s="184" t="s">
        <v>225</v>
      </c>
      <c r="D22" s="169" t="s">
        <v>200</v>
      </c>
      <c r="E22" s="170">
        <v>1</v>
      </c>
      <c r="F22" s="171">
        <v>3000</v>
      </c>
      <c r="G22" s="172">
        <f>ROUND(E22*F22,2)</f>
        <v>3000</v>
      </c>
      <c r="H22" s="171">
        <v>0</v>
      </c>
      <c r="I22" s="172">
        <f>ROUND(E22*H22,2)</f>
        <v>0</v>
      </c>
      <c r="J22" s="171">
        <v>3000</v>
      </c>
      <c r="K22" s="172">
        <f>ROUND(E22*J22,2)</f>
        <v>3000</v>
      </c>
      <c r="L22" s="172">
        <v>21</v>
      </c>
      <c r="M22" s="172">
        <f>G22*(1+L22/100)</f>
        <v>3630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201</v>
      </c>
      <c r="T22" s="173" t="s">
        <v>202</v>
      </c>
      <c r="U22" s="159">
        <v>0</v>
      </c>
      <c r="V22" s="159">
        <f>ROUND(E22*U22,2)</f>
        <v>0</v>
      </c>
      <c r="W22" s="159"/>
      <c r="X22" s="159" t="s">
        <v>203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204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62" t="s">
        <v>226</v>
      </c>
      <c r="D23" s="263"/>
      <c r="E23" s="263"/>
      <c r="F23" s="263"/>
      <c r="G23" s="26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206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9</v>
      </c>
      <c r="B24" s="168" t="s">
        <v>227</v>
      </c>
      <c r="C24" s="184" t="s">
        <v>228</v>
      </c>
      <c r="D24" s="169" t="s">
        <v>200</v>
      </c>
      <c r="E24" s="170">
        <v>1</v>
      </c>
      <c r="F24" s="171">
        <v>20000</v>
      </c>
      <c r="G24" s="172">
        <f>ROUND(E24*F24,2)</f>
        <v>20000</v>
      </c>
      <c r="H24" s="171">
        <v>0</v>
      </c>
      <c r="I24" s="172">
        <f>ROUND(E24*H24,2)</f>
        <v>0</v>
      </c>
      <c r="J24" s="171">
        <v>20000</v>
      </c>
      <c r="K24" s="172">
        <f>ROUND(E24*J24,2)</f>
        <v>20000</v>
      </c>
      <c r="L24" s="172">
        <v>21</v>
      </c>
      <c r="M24" s="172">
        <f>G24*(1+L24/100)</f>
        <v>24200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201</v>
      </c>
      <c r="T24" s="173" t="s">
        <v>202</v>
      </c>
      <c r="U24" s="159">
        <v>0</v>
      </c>
      <c r="V24" s="159">
        <f>ROUND(E24*U24,2)</f>
        <v>0</v>
      </c>
      <c r="W24" s="159"/>
      <c r="X24" s="159" t="s">
        <v>203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204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62" t="s">
        <v>229</v>
      </c>
      <c r="D25" s="263"/>
      <c r="E25" s="263"/>
      <c r="F25" s="263"/>
      <c r="G25" s="263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206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 t="str">
        <f>C25</f>
        <v>Náklady na vyhotovení dokumentace skutečného provedení stavby a její předání objednateli v požadované formě a požadovaném počtu.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10</v>
      </c>
      <c r="B26" s="168" t="s">
        <v>230</v>
      </c>
      <c r="C26" s="184" t="s">
        <v>231</v>
      </c>
      <c r="D26" s="169" t="s">
        <v>200</v>
      </c>
      <c r="E26" s="170">
        <v>1</v>
      </c>
      <c r="F26" s="171">
        <v>5000</v>
      </c>
      <c r="G26" s="172">
        <f>ROUND(E26*F26,2)</f>
        <v>5000</v>
      </c>
      <c r="H26" s="171">
        <v>0</v>
      </c>
      <c r="I26" s="172">
        <f>ROUND(E26*H26,2)</f>
        <v>0</v>
      </c>
      <c r="J26" s="171">
        <v>5000</v>
      </c>
      <c r="K26" s="172">
        <f>ROUND(E26*J26,2)</f>
        <v>5000</v>
      </c>
      <c r="L26" s="172">
        <v>21</v>
      </c>
      <c r="M26" s="172">
        <f>G26*(1+L26/100)</f>
        <v>6050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201</v>
      </c>
      <c r="T26" s="173" t="s">
        <v>202</v>
      </c>
      <c r="U26" s="159">
        <v>0</v>
      </c>
      <c r="V26" s="159">
        <f>ROUND(E26*U26,2)</f>
        <v>0</v>
      </c>
      <c r="W26" s="159"/>
      <c r="X26" s="159" t="s">
        <v>203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204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62" t="s">
        <v>232</v>
      </c>
      <c r="D27" s="263"/>
      <c r="E27" s="263"/>
      <c r="F27" s="263"/>
      <c r="G27" s="26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206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74" t="str">
        <f>C27</f>
        <v>Náklady zhotovitele, které vzniknou v souvislosti s povinnostmi zhotovitele při předání a převzetí díla.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11</v>
      </c>
      <c r="B28" s="168" t="s">
        <v>233</v>
      </c>
      <c r="C28" s="184" t="s">
        <v>234</v>
      </c>
      <c r="D28" s="169" t="s">
        <v>200</v>
      </c>
      <c r="E28" s="170">
        <v>1</v>
      </c>
      <c r="F28" s="171">
        <v>40000</v>
      </c>
      <c r="G28" s="172">
        <f>ROUND(E28*F28,2)</f>
        <v>40000</v>
      </c>
      <c r="H28" s="171">
        <v>0</v>
      </c>
      <c r="I28" s="172">
        <f>ROUND(E28*H28,2)</f>
        <v>0</v>
      </c>
      <c r="J28" s="171">
        <v>40000</v>
      </c>
      <c r="K28" s="172">
        <f>ROUND(E28*J28,2)</f>
        <v>40000</v>
      </c>
      <c r="L28" s="172">
        <v>21</v>
      </c>
      <c r="M28" s="172">
        <f>G28*(1+L28/100)</f>
        <v>48400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201</v>
      </c>
      <c r="T28" s="173" t="s">
        <v>202</v>
      </c>
      <c r="U28" s="159">
        <v>0</v>
      </c>
      <c r="V28" s="159">
        <f>ROUND(E28*U28,2)</f>
        <v>0</v>
      </c>
      <c r="W28" s="159"/>
      <c r="X28" s="159" t="s">
        <v>203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204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3"/>
      <c r="B29" s="4"/>
      <c r="C29" s="18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183</v>
      </c>
    </row>
    <row r="30" spans="1:60" x14ac:dyDescent="0.2">
      <c r="A30" s="153"/>
      <c r="B30" s="154" t="s">
        <v>29</v>
      </c>
      <c r="C30" s="187"/>
      <c r="D30" s="155"/>
      <c r="E30" s="156"/>
      <c r="F30" s="156"/>
      <c r="G30" s="182">
        <f>G8+G21</f>
        <v>422273.12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422273.12</v>
      </c>
      <c r="AG30" t="s">
        <v>235</v>
      </c>
    </row>
    <row r="31" spans="1:60" x14ac:dyDescent="0.2">
      <c r="C31" s="188"/>
      <c r="D31" s="10"/>
      <c r="AG31" t="s">
        <v>236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NrMbyUMjj/KjgzPIdWmxaPwpAJN5g47YOCsM2fOBaASd2ZZJdgb0OnnzAGa3J3DtRwDIiZ1KN4iLQynbGtLLQ==" saltValue="/Z6i3uVYlDdRY8Q66NxZVw==" spinCount="100000" sheet="1"/>
  <mergeCells count="12">
    <mergeCell ref="C27:G27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3:G23"/>
    <mergeCell ref="C25:G25"/>
  </mergeCells>
  <pageMargins left="0.59055118110236227" right="0.19685039370078741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237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54</v>
      </c>
      <c r="C3" s="265" t="s">
        <v>55</v>
      </c>
      <c r="D3" s="266"/>
      <c r="E3" s="266"/>
      <c r="F3" s="266"/>
      <c r="G3" s="267"/>
      <c r="AC3" s="124" t="s">
        <v>170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56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52</v>
      </c>
      <c r="C8" s="183" t="s">
        <v>82</v>
      </c>
      <c r="D8" s="163"/>
      <c r="E8" s="164"/>
      <c r="F8" s="165"/>
      <c r="G8" s="165">
        <f>SUMIF(AG9:AG102,"&lt;&gt;NOR",G9:G102)</f>
        <v>179662.63999999996</v>
      </c>
      <c r="H8" s="165"/>
      <c r="I8" s="165">
        <f>SUM(I9:I102)</f>
        <v>461.78</v>
      </c>
      <c r="J8" s="165"/>
      <c r="K8" s="165">
        <f>SUM(K9:K102)</f>
        <v>179200.86</v>
      </c>
      <c r="L8" s="165"/>
      <c r="M8" s="165">
        <f>SUM(M9:M102)</f>
        <v>217391.79439999998</v>
      </c>
      <c r="N8" s="165"/>
      <c r="O8" s="165">
        <f>SUM(O9:O102)</f>
        <v>0</v>
      </c>
      <c r="P8" s="165"/>
      <c r="Q8" s="165">
        <f>SUM(Q9:Q102)</f>
        <v>18.329999999999998</v>
      </c>
      <c r="R8" s="165"/>
      <c r="S8" s="165"/>
      <c r="T8" s="166"/>
      <c r="U8" s="160"/>
      <c r="V8" s="160">
        <f>SUM(V9:V102)</f>
        <v>159.51</v>
      </c>
      <c r="W8" s="160"/>
      <c r="X8" s="160"/>
      <c r="AG8" t="s">
        <v>197</v>
      </c>
    </row>
    <row r="9" spans="1:60" ht="22.5" outlineLevel="1" x14ac:dyDescent="0.2">
      <c r="A9" s="167">
        <v>1</v>
      </c>
      <c r="B9" s="168" t="s">
        <v>238</v>
      </c>
      <c r="C9" s="184" t="s">
        <v>239</v>
      </c>
      <c r="D9" s="169" t="s">
        <v>240</v>
      </c>
      <c r="E9" s="170">
        <v>81.474999999999994</v>
      </c>
      <c r="F9" s="171">
        <v>54</v>
      </c>
      <c r="G9" s="172">
        <f>ROUND(E9*F9,2)</f>
        <v>4399.6499999999996</v>
      </c>
      <c r="H9" s="171">
        <v>0</v>
      </c>
      <c r="I9" s="172">
        <f>ROUND(E9*H9,2)</f>
        <v>0</v>
      </c>
      <c r="J9" s="171">
        <v>54</v>
      </c>
      <c r="K9" s="172">
        <f>ROUND(E9*J9,2)</f>
        <v>4399.6499999999996</v>
      </c>
      <c r="L9" s="172">
        <v>21</v>
      </c>
      <c r="M9" s="172">
        <f>G9*(1+L9/100)</f>
        <v>5323.5764999999992</v>
      </c>
      <c r="N9" s="172">
        <v>0</v>
      </c>
      <c r="O9" s="172">
        <f>ROUND(E9*N9,2)</f>
        <v>0</v>
      </c>
      <c r="P9" s="172">
        <v>0.22500000000000001</v>
      </c>
      <c r="Q9" s="172">
        <f>ROUND(E9*P9,2)</f>
        <v>18.329999999999998</v>
      </c>
      <c r="R9" s="172" t="s">
        <v>241</v>
      </c>
      <c r="S9" s="172" t="s">
        <v>201</v>
      </c>
      <c r="T9" s="173" t="s">
        <v>201</v>
      </c>
      <c r="U9" s="159">
        <v>0.14199999999999999</v>
      </c>
      <c r="V9" s="159">
        <f>ROUND(E9*U9,2)</f>
        <v>11.57</v>
      </c>
      <c r="W9" s="159"/>
      <c r="X9" s="159" t="s">
        <v>242</v>
      </c>
      <c r="Y9" s="150"/>
      <c r="Z9" s="150"/>
      <c r="AA9" s="150"/>
      <c r="AB9" s="150"/>
      <c r="AC9" s="150"/>
      <c r="AD9" s="150"/>
      <c r="AE9" s="150"/>
      <c r="AF9" s="150"/>
      <c r="AG9" s="150" t="s">
        <v>243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3" t="s">
        <v>244</v>
      </c>
      <c r="D10" s="274"/>
      <c r="E10" s="274"/>
      <c r="F10" s="274"/>
      <c r="G10" s="27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245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246</v>
      </c>
      <c r="D11" s="189"/>
      <c r="E11" s="190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247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9" t="s">
        <v>248</v>
      </c>
      <c r="D12" s="189"/>
      <c r="E12" s="190">
        <v>71.575000000000003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247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9" t="s">
        <v>249</v>
      </c>
      <c r="D13" s="189"/>
      <c r="E13" s="190">
        <v>9.9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247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168" t="s">
        <v>250</v>
      </c>
      <c r="C14" s="184" t="s">
        <v>251</v>
      </c>
      <c r="D14" s="169" t="s">
        <v>252</v>
      </c>
      <c r="E14" s="170">
        <v>30.2</v>
      </c>
      <c r="F14" s="171">
        <v>93.5</v>
      </c>
      <c r="G14" s="172">
        <f>ROUND(E14*F14,2)</f>
        <v>2823.7</v>
      </c>
      <c r="H14" s="171">
        <v>0</v>
      </c>
      <c r="I14" s="172">
        <f>ROUND(E14*H14,2)</f>
        <v>0</v>
      </c>
      <c r="J14" s="171">
        <v>93.5</v>
      </c>
      <c r="K14" s="172">
        <f>ROUND(E14*J14,2)</f>
        <v>2823.7</v>
      </c>
      <c r="L14" s="172">
        <v>21</v>
      </c>
      <c r="M14" s="172">
        <f>G14*(1+L14/100)</f>
        <v>3416.6769999999997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253</v>
      </c>
      <c r="S14" s="172" t="s">
        <v>201</v>
      </c>
      <c r="T14" s="173" t="s">
        <v>201</v>
      </c>
      <c r="U14" s="159">
        <v>9.5200000000000007E-2</v>
      </c>
      <c r="V14" s="159">
        <f>ROUND(E14*U14,2)</f>
        <v>2.88</v>
      </c>
      <c r="W14" s="159"/>
      <c r="X14" s="159" t="s">
        <v>242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243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73" t="s">
        <v>254</v>
      </c>
      <c r="D15" s="274"/>
      <c r="E15" s="274"/>
      <c r="F15" s="274"/>
      <c r="G15" s="27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245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4" t="str">
        <f>C15</f>
        <v>nebo lesní půdy, s vodorovným přemístěním na hromady v místě upotřebení nebo na dočasné či trvalé skládky se složením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9" t="s">
        <v>255</v>
      </c>
      <c r="D16" s="189"/>
      <c r="E16" s="190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247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9" t="s">
        <v>256</v>
      </c>
      <c r="D17" s="189"/>
      <c r="E17" s="190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247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9" t="s">
        <v>257</v>
      </c>
      <c r="D18" s="189"/>
      <c r="E18" s="190">
        <v>11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247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9" t="s">
        <v>258</v>
      </c>
      <c r="D19" s="189"/>
      <c r="E19" s="190">
        <v>19.2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247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3</v>
      </c>
      <c r="B20" s="168" t="s">
        <v>259</v>
      </c>
      <c r="C20" s="184" t="s">
        <v>260</v>
      </c>
      <c r="D20" s="169" t="s">
        <v>252</v>
      </c>
      <c r="E20" s="170">
        <v>82.36515</v>
      </c>
      <c r="F20" s="171">
        <v>131</v>
      </c>
      <c r="G20" s="172">
        <f>ROUND(E20*F20,2)</f>
        <v>10789.83</v>
      </c>
      <c r="H20" s="171">
        <v>0</v>
      </c>
      <c r="I20" s="172">
        <f>ROUND(E20*H20,2)</f>
        <v>0</v>
      </c>
      <c r="J20" s="171">
        <v>131</v>
      </c>
      <c r="K20" s="172">
        <f>ROUND(E20*J20,2)</f>
        <v>10789.83</v>
      </c>
      <c r="L20" s="172">
        <v>21</v>
      </c>
      <c r="M20" s="172">
        <f>G20*(1+L20/100)</f>
        <v>13055.694299999999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253</v>
      </c>
      <c r="S20" s="172" t="s">
        <v>201</v>
      </c>
      <c r="T20" s="173" t="s">
        <v>201</v>
      </c>
      <c r="U20" s="159">
        <v>0.12</v>
      </c>
      <c r="V20" s="159">
        <f>ROUND(E20*U20,2)</f>
        <v>9.8800000000000008</v>
      </c>
      <c r="W20" s="159"/>
      <c r="X20" s="159" t="s">
        <v>242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243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57"/>
      <c r="B21" s="158"/>
      <c r="C21" s="273" t="s">
        <v>261</v>
      </c>
      <c r="D21" s="274"/>
      <c r="E21" s="274"/>
      <c r="F21" s="274"/>
      <c r="G21" s="274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245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74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9" t="s">
        <v>256</v>
      </c>
      <c r="D22" s="189"/>
      <c r="E22" s="190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247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262</v>
      </c>
      <c r="D23" s="189"/>
      <c r="E23" s="190">
        <v>72.018749999999997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247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9" t="s">
        <v>263</v>
      </c>
      <c r="D24" s="189"/>
      <c r="E24" s="190">
        <v>10.346399999999999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247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67">
        <v>4</v>
      </c>
      <c r="B25" s="168" t="s">
        <v>264</v>
      </c>
      <c r="C25" s="184" t="s">
        <v>265</v>
      </c>
      <c r="D25" s="169" t="s">
        <v>252</v>
      </c>
      <c r="E25" s="170">
        <v>24.70955</v>
      </c>
      <c r="F25" s="171">
        <v>23.7</v>
      </c>
      <c r="G25" s="172">
        <f>ROUND(E25*F25,2)</f>
        <v>585.62</v>
      </c>
      <c r="H25" s="171">
        <v>0</v>
      </c>
      <c r="I25" s="172">
        <f>ROUND(E25*H25,2)</f>
        <v>0</v>
      </c>
      <c r="J25" s="171">
        <v>23.7</v>
      </c>
      <c r="K25" s="172">
        <f>ROUND(E25*J25,2)</f>
        <v>585.62</v>
      </c>
      <c r="L25" s="172">
        <v>21</v>
      </c>
      <c r="M25" s="172">
        <f>G25*(1+L25/100)</f>
        <v>708.60019999999997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253</v>
      </c>
      <c r="S25" s="172" t="s">
        <v>201</v>
      </c>
      <c r="T25" s="173" t="s">
        <v>201</v>
      </c>
      <c r="U25" s="159">
        <v>4.3099999999999999E-2</v>
      </c>
      <c r="V25" s="159">
        <f>ROUND(E25*U25,2)</f>
        <v>1.06</v>
      </c>
      <c r="W25" s="159"/>
      <c r="X25" s="159" t="s">
        <v>242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243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57"/>
      <c r="B26" s="158"/>
      <c r="C26" s="273" t="s">
        <v>261</v>
      </c>
      <c r="D26" s="274"/>
      <c r="E26" s="274"/>
      <c r="F26" s="274"/>
      <c r="G26" s="274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245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74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9" t="s">
        <v>266</v>
      </c>
      <c r="D27" s="189"/>
      <c r="E27" s="190">
        <v>24.70955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247</v>
      </c>
      <c r="AH27" s="150">
        <v>5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5</v>
      </c>
      <c r="B28" s="168" t="s">
        <v>267</v>
      </c>
      <c r="C28" s="184" t="s">
        <v>268</v>
      </c>
      <c r="D28" s="169" t="s">
        <v>252</v>
      </c>
      <c r="E28" s="170">
        <v>54.50685</v>
      </c>
      <c r="F28" s="171">
        <v>475.5</v>
      </c>
      <c r="G28" s="172">
        <f>ROUND(E28*F28,2)</f>
        <v>25918.01</v>
      </c>
      <c r="H28" s="171">
        <v>0</v>
      </c>
      <c r="I28" s="172">
        <f>ROUND(E28*H28,2)</f>
        <v>0</v>
      </c>
      <c r="J28" s="171">
        <v>475.5</v>
      </c>
      <c r="K28" s="172">
        <f>ROUND(E28*J28,2)</f>
        <v>25918.01</v>
      </c>
      <c r="L28" s="172">
        <v>21</v>
      </c>
      <c r="M28" s="172">
        <f>G28*(1+L28/100)</f>
        <v>31360.792099999999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253</v>
      </c>
      <c r="S28" s="172" t="s">
        <v>201</v>
      </c>
      <c r="T28" s="173" t="s">
        <v>201</v>
      </c>
      <c r="U28" s="159">
        <v>0.36499999999999999</v>
      </c>
      <c r="V28" s="159">
        <f>ROUND(E28*U28,2)</f>
        <v>19.899999999999999</v>
      </c>
      <c r="W28" s="159"/>
      <c r="X28" s="159" t="s">
        <v>242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243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57"/>
      <c r="B29" s="158"/>
      <c r="C29" s="273" t="s">
        <v>269</v>
      </c>
      <c r="D29" s="274"/>
      <c r="E29" s="274"/>
      <c r="F29" s="274"/>
      <c r="G29" s="274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245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74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9" t="s">
        <v>255</v>
      </c>
      <c r="D30" s="189"/>
      <c r="E30" s="190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247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9" t="s">
        <v>256</v>
      </c>
      <c r="D31" s="189"/>
      <c r="E31" s="190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247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9" t="s">
        <v>270</v>
      </c>
      <c r="D32" s="189"/>
      <c r="E32" s="190">
        <v>19.645199999999999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247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9" t="s">
        <v>271</v>
      </c>
      <c r="D33" s="189"/>
      <c r="E33" s="190">
        <v>6.3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247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9" t="s">
        <v>272</v>
      </c>
      <c r="D34" s="189"/>
      <c r="E34" s="190">
        <v>1.272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247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9" t="s">
        <v>273</v>
      </c>
      <c r="D35" s="189"/>
      <c r="E35" s="190">
        <v>1.4355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247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9" t="s">
        <v>274</v>
      </c>
      <c r="D36" s="189"/>
      <c r="E36" s="190">
        <v>4.2982500000000003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247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9" t="s">
        <v>275</v>
      </c>
      <c r="D37" s="189"/>
      <c r="E37" s="190">
        <v>6.2855999999999996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247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276</v>
      </c>
      <c r="D38" s="189"/>
      <c r="E38" s="190">
        <v>5.2142999999999997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247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9" t="s">
        <v>277</v>
      </c>
      <c r="D39" s="189"/>
      <c r="E39" s="190">
        <v>3.7440000000000002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247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9" t="s">
        <v>278</v>
      </c>
      <c r="D40" s="189"/>
      <c r="E40" s="190">
        <v>0.432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247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279</v>
      </c>
      <c r="D41" s="189"/>
      <c r="E41" s="190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247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280</v>
      </c>
      <c r="D42" s="189"/>
      <c r="E42" s="190">
        <v>5.88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247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67">
        <v>6</v>
      </c>
      <c r="B43" s="168" t="s">
        <v>281</v>
      </c>
      <c r="C43" s="184" t="s">
        <v>282</v>
      </c>
      <c r="D43" s="169" t="s">
        <v>252</v>
      </c>
      <c r="E43" s="170">
        <v>16.352060000000002</v>
      </c>
      <c r="F43" s="171">
        <v>171</v>
      </c>
      <c r="G43" s="172">
        <f>ROUND(E43*F43,2)</f>
        <v>2796.2</v>
      </c>
      <c r="H43" s="171">
        <v>0</v>
      </c>
      <c r="I43" s="172">
        <f>ROUND(E43*H43,2)</f>
        <v>0</v>
      </c>
      <c r="J43" s="171">
        <v>171</v>
      </c>
      <c r="K43" s="172">
        <f>ROUND(E43*J43,2)</f>
        <v>2796.2</v>
      </c>
      <c r="L43" s="172">
        <v>21</v>
      </c>
      <c r="M43" s="172">
        <f>G43*(1+L43/100)</f>
        <v>3383.4019999999996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253</v>
      </c>
      <c r="S43" s="172" t="s">
        <v>201</v>
      </c>
      <c r="T43" s="173" t="s">
        <v>201</v>
      </c>
      <c r="U43" s="159">
        <v>0.64680000000000004</v>
      </c>
      <c r="V43" s="159">
        <f>ROUND(E43*U43,2)</f>
        <v>10.58</v>
      </c>
      <c r="W43" s="159"/>
      <c r="X43" s="159" t="s">
        <v>242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243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57"/>
      <c r="B44" s="158"/>
      <c r="C44" s="273" t="s">
        <v>269</v>
      </c>
      <c r="D44" s="274"/>
      <c r="E44" s="274"/>
      <c r="F44" s="274"/>
      <c r="G44" s="274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245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 t="str">
        <f>C44</f>
        <v>zapažených i nezapažených s urovnáním dna do předepsaného profilu a spádu, s přehozením výkopku na přilehlém terénu na vzdálenost do 3 m od podélné osy rýhy nebo s naložením výkopku na dopravní prostředek.</v>
      </c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9" t="s">
        <v>283</v>
      </c>
      <c r="D45" s="189"/>
      <c r="E45" s="190">
        <v>16.352060000000002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247</v>
      </c>
      <c r="AH45" s="150">
        <v>5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7</v>
      </c>
      <c r="B46" s="168" t="s">
        <v>284</v>
      </c>
      <c r="C46" s="184" t="s">
        <v>285</v>
      </c>
      <c r="D46" s="169" t="s">
        <v>252</v>
      </c>
      <c r="E46" s="170">
        <v>14.08015</v>
      </c>
      <c r="F46" s="171">
        <v>475.5</v>
      </c>
      <c r="G46" s="172">
        <f>ROUND(E46*F46,2)</f>
        <v>6695.11</v>
      </c>
      <c r="H46" s="171">
        <v>0</v>
      </c>
      <c r="I46" s="172">
        <f>ROUND(E46*H46,2)</f>
        <v>0</v>
      </c>
      <c r="J46" s="171">
        <v>475.5</v>
      </c>
      <c r="K46" s="172">
        <f>ROUND(E46*J46,2)</f>
        <v>6695.11</v>
      </c>
      <c r="L46" s="172">
        <v>21</v>
      </c>
      <c r="M46" s="172">
        <f>G46*(1+L46/100)</f>
        <v>8101.0830999999989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 t="s">
        <v>253</v>
      </c>
      <c r="S46" s="172" t="s">
        <v>201</v>
      </c>
      <c r="T46" s="173" t="s">
        <v>201</v>
      </c>
      <c r="U46" s="159">
        <v>0.36499999999999999</v>
      </c>
      <c r="V46" s="159">
        <f>ROUND(E46*U46,2)</f>
        <v>5.14</v>
      </c>
      <c r="W46" s="159"/>
      <c r="X46" s="159" t="s">
        <v>242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243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33.75" outlineLevel="1" x14ac:dyDescent="0.2">
      <c r="A47" s="157"/>
      <c r="B47" s="158"/>
      <c r="C47" s="273" t="s">
        <v>286</v>
      </c>
      <c r="D47" s="274"/>
      <c r="E47" s="274"/>
      <c r="F47" s="274"/>
      <c r="G47" s="274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245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74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9" t="s">
        <v>255</v>
      </c>
      <c r="D48" s="189"/>
      <c r="E48" s="190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247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9" t="s">
        <v>287</v>
      </c>
      <c r="D49" s="189"/>
      <c r="E49" s="190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247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9" t="s">
        <v>288</v>
      </c>
      <c r="D50" s="189"/>
      <c r="E50" s="190">
        <v>4.0068000000000001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247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9" t="s">
        <v>289</v>
      </c>
      <c r="D51" s="189"/>
      <c r="E51" s="190">
        <v>3.99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247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9" t="s">
        <v>290</v>
      </c>
      <c r="D52" s="189"/>
      <c r="E52" s="190">
        <v>6.0833500000000003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247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8</v>
      </c>
      <c r="B53" s="168" t="s">
        <v>291</v>
      </c>
      <c r="C53" s="184" t="s">
        <v>292</v>
      </c>
      <c r="D53" s="169" t="s">
        <v>252</v>
      </c>
      <c r="E53" s="170">
        <v>4.2240500000000001</v>
      </c>
      <c r="F53" s="171">
        <v>37</v>
      </c>
      <c r="G53" s="172">
        <f>ROUND(E53*F53,2)</f>
        <v>156.29</v>
      </c>
      <c r="H53" s="171">
        <v>0</v>
      </c>
      <c r="I53" s="172">
        <f>ROUND(E53*H53,2)</f>
        <v>0</v>
      </c>
      <c r="J53" s="171">
        <v>37</v>
      </c>
      <c r="K53" s="172">
        <f>ROUND(E53*J53,2)</f>
        <v>156.29</v>
      </c>
      <c r="L53" s="172">
        <v>21</v>
      </c>
      <c r="M53" s="172">
        <f>G53*(1+L53/100)</f>
        <v>189.11089999999999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253</v>
      </c>
      <c r="S53" s="172" t="s">
        <v>201</v>
      </c>
      <c r="T53" s="173" t="s">
        <v>201</v>
      </c>
      <c r="U53" s="159">
        <v>8.4000000000000005E-2</v>
      </c>
      <c r="V53" s="159">
        <f>ROUND(E53*U53,2)</f>
        <v>0.35</v>
      </c>
      <c r="W53" s="159"/>
      <c r="X53" s="159" t="s">
        <v>242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243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33.75" outlineLevel="1" x14ac:dyDescent="0.2">
      <c r="A54" s="157"/>
      <c r="B54" s="158"/>
      <c r="C54" s="273" t="s">
        <v>286</v>
      </c>
      <c r="D54" s="274"/>
      <c r="E54" s="274"/>
      <c r="F54" s="274"/>
      <c r="G54" s="274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245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74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9" t="s">
        <v>293</v>
      </c>
      <c r="D55" s="189"/>
      <c r="E55" s="190">
        <v>4.2240500000000001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247</v>
      </c>
      <c r="AH55" s="150">
        <v>5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9</v>
      </c>
      <c r="B56" s="168" t="s">
        <v>294</v>
      </c>
      <c r="C56" s="184" t="s">
        <v>295</v>
      </c>
      <c r="D56" s="169" t="s">
        <v>252</v>
      </c>
      <c r="E56" s="170">
        <v>2.5455000000000001</v>
      </c>
      <c r="F56" s="171">
        <v>1274</v>
      </c>
      <c r="G56" s="172">
        <f>ROUND(E56*F56,2)</f>
        <v>3242.97</v>
      </c>
      <c r="H56" s="171">
        <v>0</v>
      </c>
      <c r="I56" s="172">
        <f>ROUND(E56*H56,2)</f>
        <v>0</v>
      </c>
      <c r="J56" s="171">
        <v>1274</v>
      </c>
      <c r="K56" s="172">
        <f>ROUND(E56*J56,2)</f>
        <v>3242.97</v>
      </c>
      <c r="L56" s="172">
        <v>21</v>
      </c>
      <c r="M56" s="172">
        <f>G56*(1+L56/100)</f>
        <v>3923.9936999999995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253</v>
      </c>
      <c r="S56" s="172" t="s">
        <v>201</v>
      </c>
      <c r="T56" s="173" t="s">
        <v>201</v>
      </c>
      <c r="U56" s="159">
        <v>3.5329999999999999</v>
      </c>
      <c r="V56" s="159">
        <f>ROUND(E56*U56,2)</f>
        <v>8.99</v>
      </c>
      <c r="W56" s="159"/>
      <c r="X56" s="159" t="s">
        <v>242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243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73" t="s">
        <v>296</v>
      </c>
      <c r="D57" s="274"/>
      <c r="E57" s="274"/>
      <c r="F57" s="274"/>
      <c r="G57" s="274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245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9" t="s">
        <v>255</v>
      </c>
      <c r="D58" s="189"/>
      <c r="E58" s="190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247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9" t="s">
        <v>256</v>
      </c>
      <c r="D59" s="189"/>
      <c r="E59" s="190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247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297</v>
      </c>
      <c r="D60" s="189"/>
      <c r="E60" s="190">
        <v>0.98550000000000004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247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298</v>
      </c>
      <c r="D61" s="189"/>
      <c r="E61" s="190">
        <v>0.58799999999999997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247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9" t="s">
        <v>299</v>
      </c>
      <c r="D62" s="189"/>
      <c r="E62" s="190">
        <v>0.97199999999999998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247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67">
        <v>10</v>
      </c>
      <c r="B63" s="168" t="s">
        <v>300</v>
      </c>
      <c r="C63" s="184" t="s">
        <v>301</v>
      </c>
      <c r="D63" s="169" t="s">
        <v>252</v>
      </c>
      <c r="E63" s="170">
        <v>113.80195000000001</v>
      </c>
      <c r="F63" s="171">
        <v>262.5</v>
      </c>
      <c r="G63" s="172">
        <f>ROUND(E63*F63,2)</f>
        <v>29873.01</v>
      </c>
      <c r="H63" s="171">
        <v>0</v>
      </c>
      <c r="I63" s="172">
        <f>ROUND(E63*H63,2)</f>
        <v>0</v>
      </c>
      <c r="J63" s="171">
        <v>262.5</v>
      </c>
      <c r="K63" s="172">
        <f>ROUND(E63*J63,2)</f>
        <v>29873.01</v>
      </c>
      <c r="L63" s="172">
        <v>21</v>
      </c>
      <c r="M63" s="172">
        <f>G63*(1+L63/100)</f>
        <v>36146.342099999994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253</v>
      </c>
      <c r="S63" s="172" t="s">
        <v>201</v>
      </c>
      <c r="T63" s="173" t="s">
        <v>201</v>
      </c>
      <c r="U63" s="159">
        <v>1.0999999999999999E-2</v>
      </c>
      <c r="V63" s="159">
        <f>ROUND(E63*U63,2)</f>
        <v>1.25</v>
      </c>
      <c r="W63" s="159"/>
      <c r="X63" s="159" t="s">
        <v>242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243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73" t="s">
        <v>302</v>
      </c>
      <c r="D64" s="274"/>
      <c r="E64" s="274"/>
      <c r="F64" s="274"/>
      <c r="G64" s="274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245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74" t="str">
        <f>C64</f>
        <v>po suchu, bez ohledu na druh dopravního prostředku, bez naložení výkopku, avšak se složením bez rozhrnutí,</v>
      </c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9" t="s">
        <v>303</v>
      </c>
      <c r="D65" s="189"/>
      <c r="E65" s="190">
        <v>82.36515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247</v>
      </c>
      <c r="AH65" s="150">
        <v>5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9" t="s">
        <v>304</v>
      </c>
      <c r="D66" s="189"/>
      <c r="E66" s="190">
        <v>54.50685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247</v>
      </c>
      <c r="AH66" s="150">
        <v>5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9" t="s">
        <v>305</v>
      </c>
      <c r="D67" s="189"/>
      <c r="E67" s="190">
        <v>14.08015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247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306</v>
      </c>
      <c r="D68" s="189"/>
      <c r="E68" s="190">
        <v>2.5455000000000001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247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307</v>
      </c>
      <c r="D69" s="189"/>
      <c r="E69" s="190">
        <v>-39.695700000000002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247</v>
      </c>
      <c r="AH69" s="150">
        <v>5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33.75" outlineLevel="1" x14ac:dyDescent="0.2">
      <c r="A70" s="167">
        <v>11</v>
      </c>
      <c r="B70" s="168" t="s">
        <v>308</v>
      </c>
      <c r="C70" s="184" t="s">
        <v>309</v>
      </c>
      <c r="D70" s="169" t="s">
        <v>252</v>
      </c>
      <c r="E70" s="170">
        <v>1138.0195000000001</v>
      </c>
      <c r="F70" s="171">
        <v>20.7</v>
      </c>
      <c r="G70" s="172">
        <f>ROUND(E70*F70,2)</f>
        <v>23557</v>
      </c>
      <c r="H70" s="171">
        <v>0</v>
      </c>
      <c r="I70" s="172">
        <f>ROUND(E70*H70,2)</f>
        <v>0</v>
      </c>
      <c r="J70" s="171">
        <v>20.7</v>
      </c>
      <c r="K70" s="172">
        <f>ROUND(E70*J70,2)</f>
        <v>23557</v>
      </c>
      <c r="L70" s="172">
        <v>21</v>
      </c>
      <c r="M70" s="172">
        <f>G70*(1+L70/100)</f>
        <v>28503.969999999998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253</v>
      </c>
      <c r="S70" s="172" t="s">
        <v>201</v>
      </c>
      <c r="T70" s="173" t="s">
        <v>201</v>
      </c>
      <c r="U70" s="159">
        <v>0</v>
      </c>
      <c r="V70" s="159">
        <f>ROUND(E70*U70,2)</f>
        <v>0</v>
      </c>
      <c r="W70" s="159"/>
      <c r="X70" s="159" t="s">
        <v>242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243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73" t="s">
        <v>302</v>
      </c>
      <c r="D71" s="274"/>
      <c r="E71" s="274"/>
      <c r="F71" s="274"/>
      <c r="G71" s="274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245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74" t="str">
        <f>C71</f>
        <v>po suchu, bez ohledu na druh dopravního prostředku, bez naložení výkopku, avšak se složením bez rozhrnutí,</v>
      </c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9" t="s">
        <v>310</v>
      </c>
      <c r="D72" s="189"/>
      <c r="E72" s="190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247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311</v>
      </c>
      <c r="D73" s="189"/>
      <c r="E73" s="190">
        <v>1138.0195000000001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247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67">
        <v>12</v>
      </c>
      <c r="B74" s="168" t="s">
        <v>312</v>
      </c>
      <c r="C74" s="184" t="s">
        <v>313</v>
      </c>
      <c r="D74" s="169" t="s">
        <v>252</v>
      </c>
      <c r="E74" s="170">
        <v>39.695700000000002</v>
      </c>
      <c r="F74" s="171">
        <v>484.5</v>
      </c>
      <c r="G74" s="172">
        <f>ROUND(E74*F74,2)</f>
        <v>19232.57</v>
      </c>
      <c r="H74" s="171">
        <v>0</v>
      </c>
      <c r="I74" s="172">
        <f>ROUND(E74*H74,2)</f>
        <v>0</v>
      </c>
      <c r="J74" s="171">
        <v>484.5</v>
      </c>
      <c r="K74" s="172">
        <f>ROUND(E74*J74,2)</f>
        <v>19232.57</v>
      </c>
      <c r="L74" s="172">
        <v>21</v>
      </c>
      <c r="M74" s="172">
        <f>G74*(1+L74/100)</f>
        <v>23271.4097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253</v>
      </c>
      <c r="S74" s="172" t="s">
        <v>201</v>
      </c>
      <c r="T74" s="173" t="s">
        <v>201</v>
      </c>
      <c r="U74" s="159">
        <v>1.1499999999999999</v>
      </c>
      <c r="V74" s="159">
        <f>ROUND(E74*U74,2)</f>
        <v>45.65</v>
      </c>
      <c r="W74" s="159"/>
      <c r="X74" s="159" t="s">
        <v>242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243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73" t="s">
        <v>314</v>
      </c>
      <c r="D75" s="274"/>
      <c r="E75" s="274"/>
      <c r="F75" s="274"/>
      <c r="G75" s="274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245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9" t="s">
        <v>256</v>
      </c>
      <c r="D76" s="189"/>
      <c r="E76" s="19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0"/>
      <c r="Z76" s="150"/>
      <c r="AA76" s="150"/>
      <c r="AB76" s="150"/>
      <c r="AC76" s="150"/>
      <c r="AD76" s="150"/>
      <c r="AE76" s="150"/>
      <c r="AF76" s="150"/>
      <c r="AG76" s="150" t="s">
        <v>247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9" t="s">
        <v>315</v>
      </c>
      <c r="D77" s="189"/>
      <c r="E77" s="190">
        <v>6.4725000000000001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247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9" t="s">
        <v>316</v>
      </c>
      <c r="D78" s="189"/>
      <c r="E78" s="190">
        <v>5.1779999999999999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247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9" t="s">
        <v>255</v>
      </c>
      <c r="D79" s="189"/>
      <c r="E79" s="190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247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9" t="s">
        <v>256</v>
      </c>
      <c r="D80" s="189"/>
      <c r="E80" s="190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247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9" t="s">
        <v>270</v>
      </c>
      <c r="D81" s="189"/>
      <c r="E81" s="190">
        <v>19.645199999999999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247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9" t="s">
        <v>271</v>
      </c>
      <c r="D82" s="189"/>
      <c r="E82" s="190">
        <v>6.3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247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9" t="s">
        <v>279</v>
      </c>
      <c r="D83" s="189"/>
      <c r="E83" s="190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247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9" t="s">
        <v>317</v>
      </c>
      <c r="D84" s="189"/>
      <c r="E84" s="190">
        <v>2.1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247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67">
        <v>13</v>
      </c>
      <c r="B85" s="168" t="s">
        <v>318</v>
      </c>
      <c r="C85" s="184" t="s">
        <v>319</v>
      </c>
      <c r="D85" s="169" t="s">
        <v>240</v>
      </c>
      <c r="E85" s="170">
        <v>84.42</v>
      </c>
      <c r="F85" s="171">
        <v>24.1</v>
      </c>
      <c r="G85" s="172">
        <f>ROUND(E85*F85,2)</f>
        <v>2034.52</v>
      </c>
      <c r="H85" s="171">
        <v>1.72</v>
      </c>
      <c r="I85" s="172">
        <f>ROUND(E85*H85,2)</f>
        <v>145.19999999999999</v>
      </c>
      <c r="J85" s="171">
        <v>22.38</v>
      </c>
      <c r="K85" s="172">
        <f>ROUND(E85*J85,2)</f>
        <v>1889.32</v>
      </c>
      <c r="L85" s="172">
        <v>21</v>
      </c>
      <c r="M85" s="172">
        <f>G85*(1+L85/100)</f>
        <v>2461.7691999999997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320</v>
      </c>
      <c r="S85" s="172" t="s">
        <v>201</v>
      </c>
      <c r="T85" s="173" t="s">
        <v>201</v>
      </c>
      <c r="U85" s="159">
        <v>0.06</v>
      </c>
      <c r="V85" s="159">
        <f>ROUND(E85*U85,2)</f>
        <v>5.07</v>
      </c>
      <c r="W85" s="159"/>
      <c r="X85" s="159" t="s">
        <v>242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243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73" t="s">
        <v>321</v>
      </c>
      <c r="D86" s="274"/>
      <c r="E86" s="274"/>
      <c r="F86" s="274"/>
      <c r="G86" s="274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245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9" t="s">
        <v>322</v>
      </c>
      <c r="D87" s="189"/>
      <c r="E87" s="190">
        <v>84.42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247</v>
      </c>
      <c r="AH87" s="150">
        <v>5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14</v>
      </c>
      <c r="B88" s="168" t="s">
        <v>323</v>
      </c>
      <c r="C88" s="184" t="s">
        <v>324</v>
      </c>
      <c r="D88" s="169" t="s">
        <v>240</v>
      </c>
      <c r="E88" s="170">
        <v>164.02500000000001</v>
      </c>
      <c r="F88" s="171">
        <v>47</v>
      </c>
      <c r="G88" s="172">
        <f>ROUND(E88*F88,2)</f>
        <v>7709.18</v>
      </c>
      <c r="H88" s="171">
        <v>0</v>
      </c>
      <c r="I88" s="172">
        <f>ROUND(E88*H88,2)</f>
        <v>0</v>
      </c>
      <c r="J88" s="171">
        <v>47</v>
      </c>
      <c r="K88" s="172">
        <f>ROUND(E88*J88,2)</f>
        <v>7709.18</v>
      </c>
      <c r="L88" s="172">
        <v>21</v>
      </c>
      <c r="M88" s="172">
        <f>G88*(1+L88/100)</f>
        <v>9328.1077999999998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253</v>
      </c>
      <c r="S88" s="172" t="s">
        <v>201</v>
      </c>
      <c r="T88" s="173" t="s">
        <v>201</v>
      </c>
      <c r="U88" s="159">
        <v>9.6000000000000002E-2</v>
      </c>
      <c r="V88" s="159">
        <f>ROUND(E88*U88,2)</f>
        <v>15.75</v>
      </c>
      <c r="W88" s="159"/>
      <c r="X88" s="159" t="s">
        <v>242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243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73" t="s">
        <v>325</v>
      </c>
      <c r="D89" s="274"/>
      <c r="E89" s="274"/>
      <c r="F89" s="274"/>
      <c r="G89" s="274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245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9" t="s">
        <v>256</v>
      </c>
      <c r="D90" s="189"/>
      <c r="E90" s="190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247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9" t="s">
        <v>326</v>
      </c>
      <c r="D91" s="189"/>
      <c r="E91" s="190">
        <v>96.025000000000006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247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9" t="s">
        <v>327</v>
      </c>
      <c r="D92" s="189"/>
      <c r="E92" s="190">
        <v>68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247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7">
        <v>15</v>
      </c>
      <c r="B93" s="168" t="s">
        <v>328</v>
      </c>
      <c r="C93" s="184" t="s">
        <v>329</v>
      </c>
      <c r="D93" s="169" t="s">
        <v>240</v>
      </c>
      <c r="E93" s="170">
        <v>84.42</v>
      </c>
      <c r="F93" s="171">
        <v>94.2</v>
      </c>
      <c r="G93" s="172">
        <f>ROUND(E93*F93,2)</f>
        <v>7952.36</v>
      </c>
      <c r="H93" s="171">
        <v>0</v>
      </c>
      <c r="I93" s="172">
        <f>ROUND(E93*H93,2)</f>
        <v>0</v>
      </c>
      <c r="J93" s="171">
        <v>94.2</v>
      </c>
      <c r="K93" s="172">
        <f>ROUND(E93*J93,2)</f>
        <v>7952.36</v>
      </c>
      <c r="L93" s="172">
        <v>21</v>
      </c>
      <c r="M93" s="172">
        <f>G93*(1+L93/100)</f>
        <v>9622.355599999999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253</v>
      </c>
      <c r="S93" s="172" t="s">
        <v>201</v>
      </c>
      <c r="T93" s="173" t="s">
        <v>201</v>
      </c>
      <c r="U93" s="159">
        <v>0.254</v>
      </c>
      <c r="V93" s="159">
        <f>ROUND(E93*U93,2)</f>
        <v>21.44</v>
      </c>
      <c r="W93" s="159"/>
      <c r="X93" s="159" t="s">
        <v>242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243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57"/>
      <c r="B94" s="158"/>
      <c r="C94" s="273" t="s">
        <v>330</v>
      </c>
      <c r="D94" s="274"/>
      <c r="E94" s="274"/>
      <c r="F94" s="274"/>
      <c r="G94" s="274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245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74" t="str">
        <f>C94</f>
        <v>s případným nutným přemístěním hromad nebo dočasných skládek na místo potřeby ze vzdálenosti do 30 m, v rovině nebo ve svahu do 1 : 5,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9" t="s">
        <v>255</v>
      </c>
      <c r="D95" s="189"/>
      <c r="E95" s="190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247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9" t="s">
        <v>256</v>
      </c>
      <c r="D96" s="189"/>
      <c r="E96" s="190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247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9" t="s">
        <v>331</v>
      </c>
      <c r="D97" s="189"/>
      <c r="E97" s="190">
        <v>55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247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9" t="s">
        <v>332</v>
      </c>
      <c r="D98" s="189"/>
      <c r="E98" s="190">
        <v>29.42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247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67">
        <v>16</v>
      </c>
      <c r="B99" s="168" t="s">
        <v>333</v>
      </c>
      <c r="C99" s="184" t="s">
        <v>334</v>
      </c>
      <c r="D99" s="169" t="s">
        <v>252</v>
      </c>
      <c r="E99" s="170">
        <v>113.80195000000001</v>
      </c>
      <c r="F99" s="171">
        <v>277.5</v>
      </c>
      <c r="G99" s="172">
        <f>ROUND(E99*F99,2)</f>
        <v>31580.04</v>
      </c>
      <c r="H99" s="171">
        <v>0</v>
      </c>
      <c r="I99" s="172">
        <f>ROUND(E99*H99,2)</f>
        <v>0</v>
      </c>
      <c r="J99" s="171">
        <v>277.5</v>
      </c>
      <c r="K99" s="172">
        <f>ROUND(E99*J99,2)</f>
        <v>31580.04</v>
      </c>
      <c r="L99" s="172">
        <v>21</v>
      </c>
      <c r="M99" s="172">
        <f>G99*(1+L99/100)</f>
        <v>38211.848400000003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2" t="s">
        <v>253</v>
      </c>
      <c r="S99" s="172" t="s">
        <v>201</v>
      </c>
      <c r="T99" s="173" t="s">
        <v>201</v>
      </c>
      <c r="U99" s="159">
        <v>0</v>
      </c>
      <c r="V99" s="159">
        <f>ROUND(E99*U99,2)</f>
        <v>0</v>
      </c>
      <c r="W99" s="159"/>
      <c r="X99" s="159" t="s">
        <v>242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243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335</v>
      </c>
      <c r="D100" s="189"/>
      <c r="E100" s="190">
        <v>113.80195000000001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247</v>
      </c>
      <c r="AH100" s="150">
        <v>5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67">
        <v>17</v>
      </c>
      <c r="B101" s="168" t="s">
        <v>336</v>
      </c>
      <c r="C101" s="184" t="s">
        <v>337</v>
      </c>
      <c r="D101" s="169" t="s">
        <v>338</v>
      </c>
      <c r="E101" s="170">
        <v>2.5326</v>
      </c>
      <c r="F101" s="171">
        <v>125</v>
      </c>
      <c r="G101" s="172">
        <f>ROUND(E101*F101,2)</f>
        <v>316.58</v>
      </c>
      <c r="H101" s="171">
        <v>125</v>
      </c>
      <c r="I101" s="172">
        <f>ROUND(E101*H101,2)</f>
        <v>316.58</v>
      </c>
      <c r="J101" s="171">
        <v>0</v>
      </c>
      <c r="K101" s="172">
        <f>ROUND(E101*J101,2)</f>
        <v>0</v>
      </c>
      <c r="L101" s="172">
        <v>21</v>
      </c>
      <c r="M101" s="172">
        <f>G101*(1+L101/100)</f>
        <v>383.06179999999995</v>
      </c>
      <c r="N101" s="172">
        <v>1E-3</v>
      </c>
      <c r="O101" s="172">
        <f>ROUND(E101*N101,2)</f>
        <v>0</v>
      </c>
      <c r="P101" s="172">
        <v>0</v>
      </c>
      <c r="Q101" s="172">
        <f>ROUND(E101*P101,2)</f>
        <v>0</v>
      </c>
      <c r="R101" s="172" t="s">
        <v>339</v>
      </c>
      <c r="S101" s="172" t="s">
        <v>201</v>
      </c>
      <c r="T101" s="173" t="s">
        <v>201</v>
      </c>
      <c r="U101" s="159">
        <v>0</v>
      </c>
      <c r="V101" s="159">
        <f>ROUND(E101*U101,2)</f>
        <v>0</v>
      </c>
      <c r="W101" s="159"/>
      <c r="X101" s="159" t="s">
        <v>340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341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9" t="s">
        <v>342</v>
      </c>
      <c r="D102" s="189"/>
      <c r="E102" s="190">
        <v>2.5326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247</v>
      </c>
      <c r="AH102" s="150">
        <v>5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161" t="s">
        <v>196</v>
      </c>
      <c r="B103" s="162" t="s">
        <v>83</v>
      </c>
      <c r="C103" s="183" t="s">
        <v>84</v>
      </c>
      <c r="D103" s="163"/>
      <c r="E103" s="164"/>
      <c r="F103" s="165"/>
      <c r="G103" s="165">
        <f>SUMIF(AG104:AG202,"&lt;&gt;NOR",G104:G202)</f>
        <v>213796.01</v>
      </c>
      <c r="H103" s="165"/>
      <c r="I103" s="165">
        <f>SUM(I104:I202)</f>
        <v>152099.79</v>
      </c>
      <c r="J103" s="165"/>
      <c r="K103" s="165">
        <f>SUM(K104:K202)</f>
        <v>61696.2</v>
      </c>
      <c r="L103" s="165"/>
      <c r="M103" s="165">
        <f>SUM(M104:M202)</f>
        <v>258693.1721</v>
      </c>
      <c r="N103" s="165"/>
      <c r="O103" s="165">
        <f>SUM(O104:O202)</f>
        <v>125.83000000000001</v>
      </c>
      <c r="P103" s="165"/>
      <c r="Q103" s="165">
        <f>SUM(Q104:Q202)</f>
        <v>0</v>
      </c>
      <c r="R103" s="165"/>
      <c r="S103" s="165"/>
      <c r="T103" s="166"/>
      <c r="U103" s="160"/>
      <c r="V103" s="160">
        <f>SUM(V104:V202)</f>
        <v>130.91999999999999</v>
      </c>
      <c r="W103" s="160"/>
      <c r="X103" s="160"/>
      <c r="AG103" t="s">
        <v>197</v>
      </c>
    </row>
    <row r="104" spans="1:60" outlineLevel="1" x14ac:dyDescent="0.2">
      <c r="A104" s="167">
        <v>18</v>
      </c>
      <c r="B104" s="168" t="s">
        <v>343</v>
      </c>
      <c r="C104" s="184" t="s">
        <v>344</v>
      </c>
      <c r="D104" s="169" t="s">
        <v>252</v>
      </c>
      <c r="E104" s="170">
        <v>0.84</v>
      </c>
      <c r="F104" s="171">
        <v>2800</v>
      </c>
      <c r="G104" s="172">
        <f>ROUND(E104*F104,2)</f>
        <v>2352</v>
      </c>
      <c r="H104" s="171">
        <v>2081.35</v>
      </c>
      <c r="I104" s="172">
        <f>ROUND(E104*H104,2)</f>
        <v>1748.33</v>
      </c>
      <c r="J104" s="171">
        <v>718.65</v>
      </c>
      <c r="K104" s="172">
        <f>ROUND(E104*J104,2)</f>
        <v>603.66999999999996</v>
      </c>
      <c r="L104" s="172">
        <v>21</v>
      </c>
      <c r="M104" s="172">
        <f>G104*(1+L104/100)</f>
        <v>2845.92</v>
      </c>
      <c r="N104" s="172">
        <v>2.5249999999999999</v>
      </c>
      <c r="O104" s="172">
        <f>ROUND(E104*N104,2)</f>
        <v>2.12</v>
      </c>
      <c r="P104" s="172">
        <v>0</v>
      </c>
      <c r="Q104" s="172">
        <f>ROUND(E104*P104,2)</f>
        <v>0</v>
      </c>
      <c r="R104" s="172" t="s">
        <v>345</v>
      </c>
      <c r="S104" s="172" t="s">
        <v>201</v>
      </c>
      <c r="T104" s="173" t="s">
        <v>201</v>
      </c>
      <c r="U104" s="159">
        <v>1.89</v>
      </c>
      <c r="V104" s="159">
        <f>ROUND(E104*U104,2)</f>
        <v>1.59</v>
      </c>
      <c r="W104" s="159"/>
      <c r="X104" s="159" t="s">
        <v>242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243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62" t="s">
        <v>346</v>
      </c>
      <c r="D105" s="263"/>
      <c r="E105" s="263"/>
      <c r="F105" s="263"/>
      <c r="G105" s="263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206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9" t="s">
        <v>279</v>
      </c>
      <c r="D106" s="189"/>
      <c r="E106" s="190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247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347</v>
      </c>
      <c r="D107" s="189"/>
      <c r="E107" s="190">
        <v>0.84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247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7">
        <v>19</v>
      </c>
      <c r="B108" s="168" t="s">
        <v>348</v>
      </c>
      <c r="C108" s="184" t="s">
        <v>349</v>
      </c>
      <c r="D108" s="169" t="s">
        <v>252</v>
      </c>
      <c r="E108" s="170">
        <v>2.94</v>
      </c>
      <c r="F108" s="171">
        <v>788</v>
      </c>
      <c r="G108" s="172">
        <f>ROUND(E108*F108,2)</f>
        <v>2316.7199999999998</v>
      </c>
      <c r="H108" s="171">
        <v>499.02</v>
      </c>
      <c r="I108" s="172">
        <f>ROUND(E108*H108,2)</f>
        <v>1467.12</v>
      </c>
      <c r="J108" s="171">
        <v>288.98</v>
      </c>
      <c r="K108" s="172">
        <f>ROUND(E108*J108,2)</f>
        <v>849.6</v>
      </c>
      <c r="L108" s="172">
        <v>21</v>
      </c>
      <c r="M108" s="172">
        <f>G108*(1+L108/100)</f>
        <v>2803.2311999999997</v>
      </c>
      <c r="N108" s="172">
        <v>1.9205000000000001</v>
      </c>
      <c r="O108" s="172">
        <f>ROUND(E108*N108,2)</f>
        <v>5.65</v>
      </c>
      <c r="P108" s="172">
        <v>0</v>
      </c>
      <c r="Q108" s="172">
        <f>ROUND(E108*P108,2)</f>
        <v>0</v>
      </c>
      <c r="R108" s="172"/>
      <c r="S108" s="172" t="s">
        <v>201</v>
      </c>
      <c r="T108" s="173" t="s">
        <v>201</v>
      </c>
      <c r="U108" s="159">
        <v>0.76</v>
      </c>
      <c r="V108" s="159">
        <f>ROUND(E108*U108,2)</f>
        <v>2.23</v>
      </c>
      <c r="W108" s="159"/>
      <c r="X108" s="159" t="s">
        <v>242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243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9" t="s">
        <v>279</v>
      </c>
      <c r="D109" s="189"/>
      <c r="E109" s="190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247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9" t="s">
        <v>350</v>
      </c>
      <c r="D110" s="189"/>
      <c r="E110" s="190">
        <v>2.94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247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67">
        <v>20</v>
      </c>
      <c r="B111" s="168" t="s">
        <v>351</v>
      </c>
      <c r="C111" s="184" t="s">
        <v>352</v>
      </c>
      <c r="D111" s="169" t="s">
        <v>353</v>
      </c>
      <c r="E111" s="170">
        <v>21</v>
      </c>
      <c r="F111" s="171">
        <v>20.399999999999999</v>
      </c>
      <c r="G111" s="172">
        <f>ROUND(E111*F111,2)</f>
        <v>428.4</v>
      </c>
      <c r="H111" s="171">
        <v>0</v>
      </c>
      <c r="I111" s="172">
        <f>ROUND(E111*H111,2)</f>
        <v>0</v>
      </c>
      <c r="J111" s="171">
        <v>20.399999999999999</v>
      </c>
      <c r="K111" s="172">
        <f>ROUND(E111*J111,2)</f>
        <v>428.4</v>
      </c>
      <c r="L111" s="172">
        <v>21</v>
      </c>
      <c r="M111" s="172">
        <f>G111*(1+L111/100)</f>
        <v>518.36399999999992</v>
      </c>
      <c r="N111" s="172">
        <v>0</v>
      </c>
      <c r="O111" s="172">
        <f>ROUND(E111*N111,2)</f>
        <v>0</v>
      </c>
      <c r="P111" s="172">
        <v>0</v>
      </c>
      <c r="Q111" s="172">
        <f>ROUND(E111*P111,2)</f>
        <v>0</v>
      </c>
      <c r="R111" s="172" t="s">
        <v>354</v>
      </c>
      <c r="S111" s="172" t="s">
        <v>201</v>
      </c>
      <c r="T111" s="173" t="s">
        <v>201</v>
      </c>
      <c r="U111" s="159">
        <v>5.5E-2</v>
      </c>
      <c r="V111" s="159">
        <f>ROUND(E111*U111,2)</f>
        <v>1.1599999999999999</v>
      </c>
      <c r="W111" s="159"/>
      <c r="X111" s="159" t="s">
        <v>242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243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9" t="s">
        <v>279</v>
      </c>
      <c r="D112" s="189"/>
      <c r="E112" s="190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247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9" t="s">
        <v>355</v>
      </c>
      <c r="D113" s="189"/>
      <c r="E113" s="190">
        <v>21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247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21</v>
      </c>
      <c r="B114" s="168" t="s">
        <v>356</v>
      </c>
      <c r="C114" s="184" t="s">
        <v>357</v>
      </c>
      <c r="D114" s="169" t="s">
        <v>240</v>
      </c>
      <c r="E114" s="170">
        <v>42</v>
      </c>
      <c r="F114" s="171">
        <v>34.799999999999997</v>
      </c>
      <c r="G114" s="172">
        <f>ROUND(E114*F114,2)</f>
        <v>1461.6</v>
      </c>
      <c r="H114" s="171">
        <v>3.04</v>
      </c>
      <c r="I114" s="172">
        <f>ROUND(E114*H114,2)</f>
        <v>127.68</v>
      </c>
      <c r="J114" s="171">
        <v>31.76</v>
      </c>
      <c r="K114" s="172">
        <f>ROUND(E114*J114,2)</f>
        <v>1333.92</v>
      </c>
      <c r="L114" s="172">
        <v>21</v>
      </c>
      <c r="M114" s="172">
        <f>G114*(1+L114/100)</f>
        <v>1768.5359999999998</v>
      </c>
      <c r="N114" s="172">
        <v>1.8000000000000001E-4</v>
      </c>
      <c r="O114" s="172">
        <f>ROUND(E114*N114,2)</f>
        <v>0.01</v>
      </c>
      <c r="P114" s="172">
        <v>0</v>
      </c>
      <c r="Q114" s="172">
        <f>ROUND(E114*P114,2)</f>
        <v>0</v>
      </c>
      <c r="R114" s="172"/>
      <c r="S114" s="172" t="s">
        <v>201</v>
      </c>
      <c r="T114" s="173" t="s">
        <v>201</v>
      </c>
      <c r="U114" s="159">
        <v>7.4999999999999997E-2</v>
      </c>
      <c r="V114" s="159">
        <f>ROUND(E114*U114,2)</f>
        <v>3.15</v>
      </c>
      <c r="W114" s="159"/>
      <c r="X114" s="159" t="s">
        <v>242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243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9" t="s">
        <v>279</v>
      </c>
      <c r="D115" s="189"/>
      <c r="E115" s="190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247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9" t="s">
        <v>358</v>
      </c>
      <c r="D116" s="189"/>
      <c r="E116" s="190">
        <v>42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22</v>
      </c>
      <c r="B117" s="168" t="s">
        <v>359</v>
      </c>
      <c r="C117" s="184" t="s">
        <v>360</v>
      </c>
      <c r="D117" s="169" t="s">
        <v>252</v>
      </c>
      <c r="E117" s="170">
        <v>9.2326300000000003</v>
      </c>
      <c r="F117" s="171">
        <v>1421</v>
      </c>
      <c r="G117" s="172">
        <f>ROUND(E117*F117,2)</f>
        <v>13119.57</v>
      </c>
      <c r="H117" s="171">
        <v>896.63</v>
      </c>
      <c r="I117" s="172">
        <f>ROUND(E117*H117,2)</f>
        <v>8278.25</v>
      </c>
      <c r="J117" s="171">
        <v>524.37</v>
      </c>
      <c r="K117" s="172">
        <f>ROUND(E117*J117,2)</f>
        <v>4841.3100000000004</v>
      </c>
      <c r="L117" s="172">
        <v>21</v>
      </c>
      <c r="M117" s="172">
        <f>G117*(1+L117/100)</f>
        <v>15874.679699999999</v>
      </c>
      <c r="N117" s="172">
        <v>2.16</v>
      </c>
      <c r="O117" s="172">
        <f>ROUND(E117*N117,2)</f>
        <v>19.940000000000001</v>
      </c>
      <c r="P117" s="172">
        <v>0</v>
      </c>
      <c r="Q117" s="172">
        <f>ROUND(E117*P117,2)</f>
        <v>0</v>
      </c>
      <c r="R117" s="172" t="s">
        <v>345</v>
      </c>
      <c r="S117" s="172" t="s">
        <v>201</v>
      </c>
      <c r="T117" s="173" t="s">
        <v>201</v>
      </c>
      <c r="U117" s="159">
        <v>1.085</v>
      </c>
      <c r="V117" s="159">
        <f>ROUND(E117*U117,2)</f>
        <v>10.02</v>
      </c>
      <c r="W117" s="159"/>
      <c r="X117" s="159" t="s">
        <v>242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243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9" t="s">
        <v>361</v>
      </c>
      <c r="D118" s="189"/>
      <c r="E118" s="190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9" t="s">
        <v>362</v>
      </c>
      <c r="D119" s="189"/>
      <c r="E119" s="190">
        <v>4.8034400000000002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247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363</v>
      </c>
      <c r="D120" s="189"/>
      <c r="E120" s="190">
        <v>2.9815100000000001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247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364</v>
      </c>
      <c r="D121" s="189"/>
      <c r="E121" s="190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247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365</v>
      </c>
      <c r="D122" s="189"/>
      <c r="E122" s="190">
        <v>1.4476800000000001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67">
        <v>23</v>
      </c>
      <c r="B123" s="168" t="s">
        <v>366</v>
      </c>
      <c r="C123" s="184" t="s">
        <v>367</v>
      </c>
      <c r="D123" s="169" t="s">
        <v>368</v>
      </c>
      <c r="E123" s="170">
        <v>1.091E-2</v>
      </c>
      <c r="F123" s="171">
        <v>31420</v>
      </c>
      <c r="G123" s="172">
        <f>ROUND(E123*F123,2)</f>
        <v>342.79</v>
      </c>
      <c r="H123" s="171">
        <v>24331.119999999999</v>
      </c>
      <c r="I123" s="172">
        <f>ROUND(E123*H123,2)</f>
        <v>265.45</v>
      </c>
      <c r="J123" s="171">
        <v>7088.88</v>
      </c>
      <c r="K123" s="172">
        <f>ROUND(E123*J123,2)</f>
        <v>77.34</v>
      </c>
      <c r="L123" s="172">
        <v>21</v>
      </c>
      <c r="M123" s="172">
        <f>G123*(1+L123/100)</f>
        <v>414.77590000000004</v>
      </c>
      <c r="N123" s="172">
        <v>1.0554399999999999</v>
      </c>
      <c r="O123" s="172">
        <f>ROUND(E123*N123,2)</f>
        <v>0.01</v>
      </c>
      <c r="P123" s="172">
        <v>0</v>
      </c>
      <c r="Q123" s="172">
        <f>ROUND(E123*P123,2)</f>
        <v>0</v>
      </c>
      <c r="R123" s="172" t="s">
        <v>369</v>
      </c>
      <c r="S123" s="172" t="s">
        <v>201</v>
      </c>
      <c r="T123" s="173" t="s">
        <v>201</v>
      </c>
      <c r="U123" s="159">
        <v>15.231</v>
      </c>
      <c r="V123" s="159">
        <f>ROUND(E123*U123,2)</f>
        <v>0.17</v>
      </c>
      <c r="W123" s="159"/>
      <c r="X123" s="159" t="s">
        <v>242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243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73" t="s">
        <v>370</v>
      </c>
      <c r="D124" s="274"/>
      <c r="E124" s="274"/>
      <c r="F124" s="274"/>
      <c r="G124" s="274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245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9" t="s">
        <v>256</v>
      </c>
      <c r="D125" s="189"/>
      <c r="E125" s="190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247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9" t="s">
        <v>371</v>
      </c>
      <c r="D126" s="189"/>
      <c r="E126" s="190">
        <v>1.091E-2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247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7">
        <v>24</v>
      </c>
      <c r="B127" s="168" t="s">
        <v>372</v>
      </c>
      <c r="C127" s="184" t="s">
        <v>373</v>
      </c>
      <c r="D127" s="169" t="s">
        <v>240</v>
      </c>
      <c r="E127" s="170">
        <v>12.375</v>
      </c>
      <c r="F127" s="171">
        <v>948</v>
      </c>
      <c r="G127" s="172">
        <f>ROUND(E127*F127,2)</f>
        <v>11731.5</v>
      </c>
      <c r="H127" s="171">
        <v>565.26</v>
      </c>
      <c r="I127" s="172">
        <f>ROUND(E127*H127,2)</f>
        <v>6995.09</v>
      </c>
      <c r="J127" s="171">
        <v>382.74</v>
      </c>
      <c r="K127" s="172">
        <f>ROUND(E127*J127,2)</f>
        <v>4736.41</v>
      </c>
      <c r="L127" s="172">
        <v>21</v>
      </c>
      <c r="M127" s="172">
        <f>G127*(1+L127/100)</f>
        <v>14195.115</v>
      </c>
      <c r="N127" s="172">
        <v>0.38500000000000001</v>
      </c>
      <c r="O127" s="172">
        <f>ROUND(E127*N127,2)</f>
        <v>4.76</v>
      </c>
      <c r="P127" s="172">
        <v>0</v>
      </c>
      <c r="Q127" s="172">
        <f>ROUND(E127*P127,2)</f>
        <v>0</v>
      </c>
      <c r="R127" s="172" t="s">
        <v>369</v>
      </c>
      <c r="S127" s="172" t="s">
        <v>201</v>
      </c>
      <c r="T127" s="173" t="s">
        <v>201</v>
      </c>
      <c r="U127" s="159">
        <v>0.8</v>
      </c>
      <c r="V127" s="159">
        <f>ROUND(E127*U127,2)</f>
        <v>9.9</v>
      </c>
      <c r="W127" s="159"/>
      <c r="X127" s="159" t="s">
        <v>242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243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73" t="s">
        <v>374</v>
      </c>
      <c r="D128" s="274"/>
      <c r="E128" s="274"/>
      <c r="F128" s="274"/>
      <c r="G128" s="274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245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71" t="s">
        <v>375</v>
      </c>
      <c r="D129" s="272"/>
      <c r="E129" s="272"/>
      <c r="F129" s="272"/>
      <c r="G129" s="272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206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9" t="s">
        <v>256</v>
      </c>
      <c r="D130" s="189"/>
      <c r="E130" s="190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247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376</v>
      </c>
      <c r="D131" s="189"/>
      <c r="E131" s="190">
        <v>12.375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247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67">
        <v>25</v>
      </c>
      <c r="B132" s="168" t="s">
        <v>377</v>
      </c>
      <c r="C132" s="184" t="s">
        <v>378</v>
      </c>
      <c r="D132" s="169" t="s">
        <v>252</v>
      </c>
      <c r="E132" s="170">
        <v>21.176200000000001</v>
      </c>
      <c r="F132" s="171">
        <v>2730</v>
      </c>
      <c r="G132" s="172">
        <f>ROUND(E132*F132,2)</f>
        <v>57811.03</v>
      </c>
      <c r="H132" s="171">
        <v>2450.9</v>
      </c>
      <c r="I132" s="172">
        <f>ROUND(E132*H132,2)</f>
        <v>51900.75</v>
      </c>
      <c r="J132" s="171">
        <v>279.10000000000002</v>
      </c>
      <c r="K132" s="172">
        <f>ROUND(E132*J132,2)</f>
        <v>5910.28</v>
      </c>
      <c r="L132" s="172">
        <v>21</v>
      </c>
      <c r="M132" s="172">
        <f>G132*(1+L132/100)</f>
        <v>69951.34629999999</v>
      </c>
      <c r="N132" s="172">
        <v>2.5249999999999999</v>
      </c>
      <c r="O132" s="172">
        <f>ROUND(E132*N132,2)</f>
        <v>53.47</v>
      </c>
      <c r="P132" s="172">
        <v>0</v>
      </c>
      <c r="Q132" s="172">
        <f>ROUND(E132*P132,2)</f>
        <v>0</v>
      </c>
      <c r="R132" s="172" t="s">
        <v>369</v>
      </c>
      <c r="S132" s="172" t="s">
        <v>201</v>
      </c>
      <c r="T132" s="173" t="s">
        <v>201</v>
      </c>
      <c r="U132" s="159">
        <v>0.47699999999999998</v>
      </c>
      <c r="V132" s="159">
        <f>ROUND(E132*U132,2)</f>
        <v>10.1</v>
      </c>
      <c r="W132" s="159"/>
      <c r="X132" s="159" t="s">
        <v>242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243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262" t="s">
        <v>379</v>
      </c>
      <c r="D133" s="263"/>
      <c r="E133" s="263"/>
      <c r="F133" s="263"/>
      <c r="G133" s="263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206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71" t="s">
        <v>375</v>
      </c>
      <c r="D134" s="272"/>
      <c r="E134" s="272"/>
      <c r="F134" s="272"/>
      <c r="G134" s="272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206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255</v>
      </c>
      <c r="D135" s="189"/>
      <c r="E135" s="190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247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9" t="s">
        <v>256</v>
      </c>
      <c r="D136" s="189"/>
      <c r="E136" s="190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247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9" t="s">
        <v>380</v>
      </c>
      <c r="D137" s="189"/>
      <c r="E137" s="190">
        <v>0.318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247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9" t="s">
        <v>381</v>
      </c>
      <c r="D138" s="189"/>
      <c r="E138" s="190">
        <v>0.35887999999999998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247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9" t="s">
        <v>382</v>
      </c>
      <c r="D139" s="189"/>
      <c r="E139" s="190">
        <v>2.5042499999999999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247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9" t="s">
        <v>383</v>
      </c>
      <c r="D140" s="189"/>
      <c r="E140" s="190">
        <v>2.7930000000000001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247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9" t="s">
        <v>384</v>
      </c>
      <c r="D141" s="189"/>
      <c r="E141" s="190">
        <v>3.0087799999999998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247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9" t="s">
        <v>385</v>
      </c>
      <c r="D142" s="189"/>
      <c r="E142" s="190">
        <v>3.1427999999999998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247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9" t="s">
        <v>386</v>
      </c>
      <c r="D143" s="189"/>
      <c r="E143" s="190">
        <v>2.2060499999999998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247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9" t="s">
        <v>387</v>
      </c>
      <c r="D144" s="189"/>
      <c r="E144" s="190">
        <v>1.5840000000000001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247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9" t="s">
        <v>388</v>
      </c>
      <c r="D145" s="189"/>
      <c r="E145" s="190">
        <v>2.5737299999999999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247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9" t="s">
        <v>389</v>
      </c>
      <c r="D146" s="189"/>
      <c r="E146" s="190">
        <v>0.41063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247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9" t="s">
        <v>298</v>
      </c>
      <c r="D147" s="189"/>
      <c r="E147" s="190">
        <v>0.58799999999999997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247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9" t="s">
        <v>299</v>
      </c>
      <c r="D148" s="189"/>
      <c r="E148" s="190">
        <v>0.97199999999999998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247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00" t="s">
        <v>390</v>
      </c>
      <c r="D149" s="191"/>
      <c r="E149" s="192">
        <v>0.71609999999999996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247</v>
      </c>
      <c r="AH149" s="150">
        <v>4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67">
        <v>26</v>
      </c>
      <c r="B150" s="168" t="s">
        <v>391</v>
      </c>
      <c r="C150" s="184" t="s">
        <v>392</v>
      </c>
      <c r="D150" s="169" t="s">
        <v>252</v>
      </c>
      <c r="E150" s="170">
        <v>14.34676</v>
      </c>
      <c r="F150" s="171">
        <v>2860</v>
      </c>
      <c r="G150" s="172">
        <f>ROUND(E150*F150,2)</f>
        <v>41031.730000000003</v>
      </c>
      <c r="H150" s="171">
        <v>2579.85</v>
      </c>
      <c r="I150" s="172">
        <f>ROUND(E150*H150,2)</f>
        <v>37012.49</v>
      </c>
      <c r="J150" s="171">
        <v>280.14999999999998</v>
      </c>
      <c r="K150" s="172">
        <f>ROUND(E150*J150,2)</f>
        <v>4019.24</v>
      </c>
      <c r="L150" s="172">
        <v>21</v>
      </c>
      <c r="M150" s="172">
        <f>G150*(1+L150/100)</f>
        <v>49648.393300000003</v>
      </c>
      <c r="N150" s="172">
        <v>2.5249999999999999</v>
      </c>
      <c r="O150" s="172">
        <f>ROUND(E150*N150,2)</f>
        <v>36.229999999999997</v>
      </c>
      <c r="P150" s="172">
        <v>0</v>
      </c>
      <c r="Q150" s="172">
        <f>ROUND(E150*P150,2)</f>
        <v>0</v>
      </c>
      <c r="R150" s="172" t="s">
        <v>369</v>
      </c>
      <c r="S150" s="172" t="s">
        <v>201</v>
      </c>
      <c r="T150" s="173" t="s">
        <v>201</v>
      </c>
      <c r="U150" s="159">
        <v>0.48</v>
      </c>
      <c r="V150" s="159">
        <f>ROUND(E150*U150,2)</f>
        <v>6.89</v>
      </c>
      <c r="W150" s="159"/>
      <c r="X150" s="159" t="s">
        <v>242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243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73" t="s">
        <v>393</v>
      </c>
      <c r="D151" s="274"/>
      <c r="E151" s="274"/>
      <c r="F151" s="274"/>
      <c r="G151" s="274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245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71" t="s">
        <v>375</v>
      </c>
      <c r="D152" s="272"/>
      <c r="E152" s="272"/>
      <c r="F152" s="272"/>
      <c r="G152" s="272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206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9" t="s">
        <v>255</v>
      </c>
      <c r="D153" s="189"/>
      <c r="E153" s="190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247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9" t="s">
        <v>256</v>
      </c>
      <c r="D154" s="189"/>
      <c r="E154" s="190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9" t="s">
        <v>394</v>
      </c>
      <c r="D155" s="189"/>
      <c r="E155" s="190">
        <v>0.84799999999999998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247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9" t="s">
        <v>395</v>
      </c>
      <c r="D156" s="189"/>
      <c r="E156" s="190">
        <v>0.95699999999999996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247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9" t="s">
        <v>396</v>
      </c>
      <c r="D157" s="189"/>
      <c r="E157" s="190">
        <v>1.3355999999999999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247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9" t="s">
        <v>397</v>
      </c>
      <c r="D158" s="189"/>
      <c r="E158" s="190">
        <v>1.0640000000000001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9" t="s">
        <v>398</v>
      </c>
      <c r="D159" s="189"/>
      <c r="E159" s="190">
        <v>1.1462000000000001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247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399</v>
      </c>
      <c r="D160" s="189"/>
      <c r="E160" s="190">
        <v>2.7936000000000001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247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400</v>
      </c>
      <c r="D161" s="189"/>
      <c r="E161" s="190">
        <v>1.6044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247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9" t="s">
        <v>401</v>
      </c>
      <c r="D162" s="189"/>
      <c r="E162" s="190">
        <v>1.1519999999999999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247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9" t="s">
        <v>402</v>
      </c>
      <c r="D163" s="189"/>
      <c r="E163" s="190">
        <v>1.8717999999999999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247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403</v>
      </c>
      <c r="D164" s="189"/>
      <c r="E164" s="190">
        <v>0.65700000000000003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247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9" t="s">
        <v>404</v>
      </c>
      <c r="D165" s="189"/>
      <c r="E165" s="190">
        <v>0.432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247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00" t="s">
        <v>390</v>
      </c>
      <c r="D166" s="191"/>
      <c r="E166" s="192">
        <v>0.48515999999999998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247</v>
      </c>
      <c r="AH166" s="150">
        <v>4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67">
        <v>27</v>
      </c>
      <c r="B167" s="168" t="s">
        <v>405</v>
      </c>
      <c r="C167" s="184" t="s">
        <v>406</v>
      </c>
      <c r="D167" s="169" t="s">
        <v>240</v>
      </c>
      <c r="E167" s="170">
        <v>48.567999999999998</v>
      </c>
      <c r="F167" s="171">
        <v>535</v>
      </c>
      <c r="G167" s="172">
        <f>ROUND(E167*F167,2)</f>
        <v>25983.88</v>
      </c>
      <c r="H167" s="171">
        <v>323.33999999999997</v>
      </c>
      <c r="I167" s="172">
        <f>ROUND(E167*H167,2)</f>
        <v>15703.98</v>
      </c>
      <c r="J167" s="171">
        <v>211.66</v>
      </c>
      <c r="K167" s="172">
        <f>ROUND(E167*J167,2)</f>
        <v>10279.9</v>
      </c>
      <c r="L167" s="172">
        <v>21</v>
      </c>
      <c r="M167" s="172">
        <f>G167*(1+L167/100)</f>
        <v>31440.4948</v>
      </c>
      <c r="N167" s="172">
        <v>3.6339999999999997E-2</v>
      </c>
      <c r="O167" s="172">
        <f>ROUND(E167*N167,2)</f>
        <v>1.76</v>
      </c>
      <c r="P167" s="172">
        <v>0</v>
      </c>
      <c r="Q167" s="172">
        <f>ROUND(E167*P167,2)</f>
        <v>0</v>
      </c>
      <c r="R167" s="172" t="s">
        <v>369</v>
      </c>
      <c r="S167" s="172" t="s">
        <v>201</v>
      </c>
      <c r="T167" s="173" t="s">
        <v>201</v>
      </c>
      <c r="U167" s="159">
        <v>0.52700000000000002</v>
      </c>
      <c r="V167" s="159">
        <f>ROUND(E167*U167,2)</f>
        <v>25.6</v>
      </c>
      <c r="W167" s="159"/>
      <c r="X167" s="159" t="s">
        <v>242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243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58"/>
      <c r="C168" s="273" t="s">
        <v>407</v>
      </c>
      <c r="D168" s="274"/>
      <c r="E168" s="274"/>
      <c r="F168" s="274"/>
      <c r="G168" s="274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245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74" t="str">
        <f>C168</f>
        <v>svislé nebo šikmé (odkloněné), půdorysně přímé nebo zalomené, stěn základových pasů ve volných nebo zapažených jámách, rýhách, šachtách, včetně případných vzpěr,</v>
      </c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9" t="s">
        <v>255</v>
      </c>
      <c r="D169" s="189"/>
      <c r="E169" s="190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247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9" t="s">
        <v>256</v>
      </c>
      <c r="D170" s="189"/>
      <c r="E170" s="190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247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9" t="s">
        <v>408</v>
      </c>
      <c r="D171" s="189"/>
      <c r="E171" s="190">
        <v>19.744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247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9" t="s">
        <v>409</v>
      </c>
      <c r="D172" s="189"/>
      <c r="E172" s="190">
        <v>4.68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247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9" t="s">
        <v>410</v>
      </c>
      <c r="D173" s="189"/>
      <c r="E173" s="190">
        <v>16.103999999999999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247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9" t="s">
        <v>411</v>
      </c>
      <c r="D174" s="189"/>
      <c r="E174" s="190">
        <v>2.92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247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9" t="s">
        <v>412</v>
      </c>
      <c r="D175" s="189"/>
      <c r="E175" s="190">
        <v>2.2400000000000002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247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9" t="s">
        <v>413</v>
      </c>
      <c r="D176" s="189"/>
      <c r="E176" s="190">
        <v>2.88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247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67">
        <v>28</v>
      </c>
      <c r="B177" s="168" t="s">
        <v>414</v>
      </c>
      <c r="C177" s="184" t="s">
        <v>415</v>
      </c>
      <c r="D177" s="169" t="s">
        <v>240</v>
      </c>
      <c r="E177" s="170">
        <v>48.567999999999998</v>
      </c>
      <c r="F177" s="171">
        <v>127</v>
      </c>
      <c r="G177" s="172">
        <f>ROUND(E177*F177,2)</f>
        <v>6168.14</v>
      </c>
      <c r="H177" s="171">
        <v>0</v>
      </c>
      <c r="I177" s="172">
        <f>ROUND(E177*H177,2)</f>
        <v>0</v>
      </c>
      <c r="J177" s="171">
        <v>127</v>
      </c>
      <c r="K177" s="172">
        <f>ROUND(E177*J177,2)</f>
        <v>6168.14</v>
      </c>
      <c r="L177" s="172">
        <v>21</v>
      </c>
      <c r="M177" s="172">
        <f>G177*(1+L177/100)</f>
        <v>7463.4494000000004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 t="s">
        <v>369</v>
      </c>
      <c r="S177" s="172" t="s">
        <v>201</v>
      </c>
      <c r="T177" s="173" t="s">
        <v>201</v>
      </c>
      <c r="U177" s="159">
        <v>0.32</v>
      </c>
      <c r="V177" s="159">
        <f>ROUND(E177*U177,2)</f>
        <v>15.54</v>
      </c>
      <c r="W177" s="159"/>
      <c r="X177" s="159" t="s">
        <v>242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243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58"/>
      <c r="C178" s="273" t="s">
        <v>407</v>
      </c>
      <c r="D178" s="274"/>
      <c r="E178" s="274"/>
      <c r="F178" s="274"/>
      <c r="G178" s="274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245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74" t="str">
        <f>C178</f>
        <v>svislé nebo šikmé (odkloněné), půdorysně přímé nebo zalomené, stěn základových pasů ve volných nebo zapažených jámách, rýhách, šachtách, včetně případných vzpěr,</v>
      </c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71" t="s">
        <v>416</v>
      </c>
      <c r="D179" s="272"/>
      <c r="E179" s="272"/>
      <c r="F179" s="272"/>
      <c r="G179" s="272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206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9" t="s">
        <v>417</v>
      </c>
      <c r="D180" s="189"/>
      <c r="E180" s="190">
        <v>48.567999999999998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247</v>
      </c>
      <c r="AH180" s="150">
        <v>5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67">
        <v>29</v>
      </c>
      <c r="B181" s="168" t="s">
        <v>418</v>
      </c>
      <c r="C181" s="184" t="s">
        <v>419</v>
      </c>
      <c r="D181" s="169" t="s">
        <v>420</v>
      </c>
      <c r="E181" s="170">
        <v>3</v>
      </c>
      <c r="F181" s="171">
        <v>283.5</v>
      </c>
      <c r="G181" s="172">
        <f>ROUND(E181*F181,2)</f>
        <v>850.5</v>
      </c>
      <c r="H181" s="171">
        <v>36.6</v>
      </c>
      <c r="I181" s="172">
        <f>ROUND(E181*H181,2)</f>
        <v>109.8</v>
      </c>
      <c r="J181" s="171">
        <v>246.9</v>
      </c>
      <c r="K181" s="172">
        <f>ROUND(E181*J181,2)</f>
        <v>740.7</v>
      </c>
      <c r="L181" s="172">
        <v>21</v>
      </c>
      <c r="M181" s="172">
        <f>G181*(1+L181/100)</f>
        <v>1029.105</v>
      </c>
      <c r="N181" s="172">
        <v>3.0899999999999999E-3</v>
      </c>
      <c r="O181" s="172">
        <f>ROUND(E181*N181,2)</f>
        <v>0.01</v>
      </c>
      <c r="P181" s="172">
        <v>0</v>
      </c>
      <c r="Q181" s="172">
        <f>ROUND(E181*P181,2)</f>
        <v>0</v>
      </c>
      <c r="R181" s="172" t="s">
        <v>421</v>
      </c>
      <c r="S181" s="172" t="s">
        <v>201</v>
      </c>
      <c r="T181" s="173" t="s">
        <v>201</v>
      </c>
      <c r="U181" s="159">
        <v>0.55400000000000005</v>
      </c>
      <c r="V181" s="159">
        <f>ROUND(E181*U181,2)</f>
        <v>1.66</v>
      </c>
      <c r="W181" s="159"/>
      <c r="X181" s="159" t="s">
        <v>242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243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73" t="s">
        <v>422</v>
      </c>
      <c r="D182" s="274"/>
      <c r="E182" s="274"/>
      <c r="F182" s="274"/>
      <c r="G182" s="274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245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67">
        <v>30</v>
      </c>
      <c r="B183" s="168" t="s">
        <v>423</v>
      </c>
      <c r="C183" s="184" t="s">
        <v>424</v>
      </c>
      <c r="D183" s="169" t="s">
        <v>368</v>
      </c>
      <c r="E183" s="170">
        <v>0.87780000000000002</v>
      </c>
      <c r="F183" s="171">
        <v>38560</v>
      </c>
      <c r="G183" s="172">
        <f>ROUND(E183*F183,2)</f>
        <v>33847.97</v>
      </c>
      <c r="H183" s="171">
        <v>26188.43</v>
      </c>
      <c r="I183" s="172">
        <f>ROUND(E183*H183,2)</f>
        <v>22988.2</v>
      </c>
      <c r="J183" s="171">
        <v>12371.57</v>
      </c>
      <c r="K183" s="172">
        <f>ROUND(E183*J183,2)</f>
        <v>10859.76</v>
      </c>
      <c r="L183" s="172">
        <v>21</v>
      </c>
      <c r="M183" s="172">
        <f>G183*(1+L183/100)</f>
        <v>40956.043700000002</v>
      </c>
      <c r="N183" s="172">
        <v>1.0211600000000001</v>
      </c>
      <c r="O183" s="172">
        <f>ROUND(E183*N183,2)</f>
        <v>0.9</v>
      </c>
      <c r="P183" s="172">
        <v>0</v>
      </c>
      <c r="Q183" s="172">
        <f>ROUND(E183*P183,2)</f>
        <v>0</v>
      </c>
      <c r="R183" s="172" t="s">
        <v>369</v>
      </c>
      <c r="S183" s="172" t="s">
        <v>201</v>
      </c>
      <c r="T183" s="173" t="s">
        <v>201</v>
      </c>
      <c r="U183" s="159">
        <v>23.53</v>
      </c>
      <c r="V183" s="159">
        <f>ROUND(E183*U183,2)</f>
        <v>20.65</v>
      </c>
      <c r="W183" s="159"/>
      <c r="X183" s="159" t="s">
        <v>242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243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9" t="s">
        <v>425</v>
      </c>
      <c r="D184" s="189"/>
      <c r="E184" s="190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247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9" t="s">
        <v>426</v>
      </c>
      <c r="D185" s="189"/>
      <c r="E185" s="190">
        <v>0.61240000000000006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247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9" t="s">
        <v>427</v>
      </c>
      <c r="D186" s="189"/>
      <c r="E186" s="190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247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428</v>
      </c>
      <c r="D187" s="189"/>
      <c r="E187" s="190">
        <v>0.22359999999999999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247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200" t="s">
        <v>429</v>
      </c>
      <c r="D188" s="191"/>
      <c r="E188" s="192">
        <v>4.1799999999999997E-2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247</v>
      </c>
      <c r="AH188" s="150">
        <v>4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67">
        <v>31</v>
      </c>
      <c r="B189" s="168" t="s">
        <v>430</v>
      </c>
      <c r="C189" s="184" t="s">
        <v>431</v>
      </c>
      <c r="D189" s="169" t="s">
        <v>252</v>
      </c>
      <c r="E189" s="170">
        <v>0.27</v>
      </c>
      <c r="F189" s="171">
        <v>42360</v>
      </c>
      <c r="G189" s="172">
        <f>ROUND(E189*F189,2)</f>
        <v>11437.2</v>
      </c>
      <c r="H189" s="171">
        <v>5146.9399999999996</v>
      </c>
      <c r="I189" s="172">
        <f>ROUND(E189*H189,2)</f>
        <v>1389.67</v>
      </c>
      <c r="J189" s="171">
        <v>37213.06</v>
      </c>
      <c r="K189" s="172">
        <f>ROUND(E189*J189,2)</f>
        <v>10047.530000000001</v>
      </c>
      <c r="L189" s="172">
        <v>21</v>
      </c>
      <c r="M189" s="172">
        <f>G189*(1+L189/100)</f>
        <v>13839.012000000001</v>
      </c>
      <c r="N189" s="172">
        <v>3.47336</v>
      </c>
      <c r="O189" s="172">
        <f>ROUND(E189*N189,2)</f>
        <v>0.94</v>
      </c>
      <c r="P189" s="172">
        <v>0</v>
      </c>
      <c r="Q189" s="172">
        <f>ROUND(E189*P189,2)</f>
        <v>0</v>
      </c>
      <c r="R189" s="172" t="s">
        <v>369</v>
      </c>
      <c r="S189" s="172" t="s">
        <v>201</v>
      </c>
      <c r="T189" s="173" t="s">
        <v>201</v>
      </c>
      <c r="U189" s="159">
        <v>82.433000000000007</v>
      </c>
      <c r="V189" s="159">
        <f>ROUND(E189*U189,2)</f>
        <v>22.26</v>
      </c>
      <c r="W189" s="159"/>
      <c r="X189" s="159" t="s">
        <v>242</v>
      </c>
      <c r="Y189" s="150"/>
      <c r="Z189" s="150"/>
      <c r="AA189" s="150"/>
      <c r="AB189" s="150"/>
      <c r="AC189" s="150"/>
      <c r="AD189" s="150"/>
      <c r="AE189" s="150"/>
      <c r="AF189" s="150"/>
      <c r="AG189" s="150" t="s">
        <v>243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1" x14ac:dyDescent="0.2">
      <c r="A190" s="157"/>
      <c r="B190" s="158"/>
      <c r="C190" s="273" t="s">
        <v>432</v>
      </c>
      <c r="D190" s="274"/>
      <c r="E190" s="274"/>
      <c r="F190" s="274"/>
      <c r="G190" s="274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245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74" t="str">
        <f>C190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71" t="s">
        <v>433</v>
      </c>
      <c r="D191" s="272"/>
      <c r="E191" s="272"/>
      <c r="F191" s="272"/>
      <c r="G191" s="272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206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9" t="s">
        <v>434</v>
      </c>
      <c r="D192" s="189"/>
      <c r="E192" s="190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247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9" t="s">
        <v>435</v>
      </c>
      <c r="D193" s="189"/>
      <c r="E193" s="190">
        <v>0.27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247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67">
        <v>32</v>
      </c>
      <c r="B194" s="168" t="s">
        <v>436</v>
      </c>
      <c r="C194" s="184" t="s">
        <v>437</v>
      </c>
      <c r="D194" s="169" t="s">
        <v>420</v>
      </c>
      <c r="E194" s="170">
        <v>1</v>
      </c>
      <c r="F194" s="171">
        <v>800</v>
      </c>
      <c r="G194" s="172">
        <f>ROUND(E194*F194,2)</f>
        <v>800</v>
      </c>
      <c r="H194" s="171">
        <v>0</v>
      </c>
      <c r="I194" s="172">
        <f>ROUND(E194*H194,2)</f>
        <v>0</v>
      </c>
      <c r="J194" s="171">
        <v>800</v>
      </c>
      <c r="K194" s="172">
        <f>ROUND(E194*J194,2)</f>
        <v>800</v>
      </c>
      <c r="L194" s="172">
        <v>21</v>
      </c>
      <c r="M194" s="172">
        <f>G194*(1+L194/100)</f>
        <v>968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2"/>
      <c r="S194" s="172" t="s">
        <v>438</v>
      </c>
      <c r="T194" s="173" t="s">
        <v>202</v>
      </c>
      <c r="U194" s="159">
        <v>0</v>
      </c>
      <c r="V194" s="159">
        <f>ROUND(E194*U194,2)</f>
        <v>0</v>
      </c>
      <c r="W194" s="159"/>
      <c r="X194" s="159" t="s">
        <v>242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243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9" t="s">
        <v>256</v>
      </c>
      <c r="D195" s="189"/>
      <c r="E195" s="190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247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9" t="s">
        <v>439</v>
      </c>
      <c r="D196" s="189"/>
      <c r="E196" s="190">
        <v>1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247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67">
        <v>33</v>
      </c>
      <c r="B197" s="168" t="s">
        <v>440</v>
      </c>
      <c r="C197" s="184" t="s">
        <v>441</v>
      </c>
      <c r="D197" s="169" t="s">
        <v>353</v>
      </c>
      <c r="E197" s="170">
        <v>21.84</v>
      </c>
      <c r="F197" s="171">
        <v>50.4</v>
      </c>
      <c r="G197" s="172">
        <f>ROUND(E197*F197,2)</f>
        <v>1100.74</v>
      </c>
      <c r="H197" s="171">
        <v>50.4</v>
      </c>
      <c r="I197" s="172">
        <f>ROUND(E197*H197,2)</f>
        <v>1100.74</v>
      </c>
      <c r="J197" s="171">
        <v>0</v>
      </c>
      <c r="K197" s="172">
        <f>ROUND(E197*J197,2)</f>
        <v>0</v>
      </c>
      <c r="L197" s="172">
        <v>21</v>
      </c>
      <c r="M197" s="172">
        <f>G197*(1+L197/100)</f>
        <v>1331.8953999999999</v>
      </c>
      <c r="N197" s="172">
        <v>4.8000000000000001E-4</v>
      </c>
      <c r="O197" s="172">
        <f>ROUND(E197*N197,2)</f>
        <v>0.01</v>
      </c>
      <c r="P197" s="172">
        <v>0</v>
      </c>
      <c r="Q197" s="172">
        <f>ROUND(E197*P197,2)</f>
        <v>0</v>
      </c>
      <c r="R197" s="172" t="s">
        <v>339</v>
      </c>
      <c r="S197" s="172" t="s">
        <v>201</v>
      </c>
      <c r="T197" s="173" t="s">
        <v>201</v>
      </c>
      <c r="U197" s="159">
        <v>0</v>
      </c>
      <c r="V197" s="159">
        <f>ROUND(E197*U197,2)</f>
        <v>0</v>
      </c>
      <c r="W197" s="159"/>
      <c r="X197" s="159" t="s">
        <v>340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341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9" t="s">
        <v>442</v>
      </c>
      <c r="D198" s="189"/>
      <c r="E198" s="190">
        <v>21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247</v>
      </c>
      <c r="AH198" s="150">
        <v>5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00" t="s">
        <v>443</v>
      </c>
      <c r="D199" s="191"/>
      <c r="E199" s="192">
        <v>0.84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247</v>
      </c>
      <c r="AH199" s="150">
        <v>4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2.5" outlineLevel="1" x14ac:dyDescent="0.2">
      <c r="A200" s="167">
        <v>34</v>
      </c>
      <c r="B200" s="168" t="s">
        <v>444</v>
      </c>
      <c r="C200" s="184" t="s">
        <v>445</v>
      </c>
      <c r="D200" s="169" t="s">
        <v>240</v>
      </c>
      <c r="E200" s="170">
        <v>46.2</v>
      </c>
      <c r="F200" s="171">
        <v>65.2</v>
      </c>
      <c r="G200" s="172">
        <f>ROUND(E200*F200,2)</f>
        <v>3012.24</v>
      </c>
      <c r="H200" s="171">
        <v>65.2</v>
      </c>
      <c r="I200" s="172">
        <f>ROUND(E200*H200,2)</f>
        <v>3012.24</v>
      </c>
      <c r="J200" s="171">
        <v>0</v>
      </c>
      <c r="K200" s="172">
        <f>ROUND(E200*J200,2)</f>
        <v>0</v>
      </c>
      <c r="L200" s="172">
        <v>21</v>
      </c>
      <c r="M200" s="172">
        <f>G200*(1+L200/100)</f>
        <v>3644.8103999999998</v>
      </c>
      <c r="N200" s="172">
        <v>5.0000000000000001E-4</v>
      </c>
      <c r="O200" s="172">
        <f>ROUND(E200*N200,2)</f>
        <v>0.02</v>
      </c>
      <c r="P200" s="172">
        <v>0</v>
      </c>
      <c r="Q200" s="172">
        <f>ROUND(E200*P200,2)</f>
        <v>0</v>
      </c>
      <c r="R200" s="172" t="s">
        <v>339</v>
      </c>
      <c r="S200" s="172" t="s">
        <v>201</v>
      </c>
      <c r="T200" s="173" t="s">
        <v>201</v>
      </c>
      <c r="U200" s="159">
        <v>0</v>
      </c>
      <c r="V200" s="159">
        <f>ROUND(E200*U200,2)</f>
        <v>0</v>
      </c>
      <c r="W200" s="159"/>
      <c r="X200" s="159" t="s">
        <v>340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341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9" t="s">
        <v>446</v>
      </c>
      <c r="D201" s="189"/>
      <c r="E201" s="190">
        <v>42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247</v>
      </c>
      <c r="AH201" s="150">
        <v>5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200" t="s">
        <v>447</v>
      </c>
      <c r="D202" s="191"/>
      <c r="E202" s="192">
        <v>4.2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247</v>
      </c>
      <c r="AH202" s="150">
        <v>4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x14ac:dyDescent="0.2">
      <c r="A203" s="161" t="s">
        <v>196</v>
      </c>
      <c r="B203" s="162" t="s">
        <v>85</v>
      </c>
      <c r="C203" s="183" t="s">
        <v>86</v>
      </c>
      <c r="D203" s="163"/>
      <c r="E203" s="164"/>
      <c r="F203" s="165"/>
      <c r="G203" s="165">
        <f>SUMIF(AG204:AG447,"&lt;&gt;NOR",G204:G447)</f>
        <v>527527.58000000007</v>
      </c>
      <c r="H203" s="165"/>
      <c r="I203" s="165">
        <f>SUM(I204:I447)</f>
        <v>370567.54000000015</v>
      </c>
      <c r="J203" s="165"/>
      <c r="K203" s="165">
        <f>SUM(K204:K447)</f>
        <v>156960.05000000002</v>
      </c>
      <c r="L203" s="165"/>
      <c r="M203" s="165">
        <f>SUM(M204:M447)</f>
        <v>638308.37180000031</v>
      </c>
      <c r="N203" s="165"/>
      <c r="O203" s="165">
        <f>SUM(O204:O447)</f>
        <v>70.409999999999954</v>
      </c>
      <c r="P203" s="165"/>
      <c r="Q203" s="165">
        <f>SUM(Q204:Q447)</f>
        <v>0</v>
      </c>
      <c r="R203" s="165"/>
      <c r="S203" s="165"/>
      <c r="T203" s="166"/>
      <c r="U203" s="160"/>
      <c r="V203" s="160">
        <f>SUM(V204:V447)</f>
        <v>329.56</v>
      </c>
      <c r="W203" s="160"/>
      <c r="X203" s="160"/>
      <c r="AG203" t="s">
        <v>197</v>
      </c>
    </row>
    <row r="204" spans="1:60" ht="22.5" outlineLevel="1" x14ac:dyDescent="0.2">
      <c r="A204" s="167">
        <v>35</v>
      </c>
      <c r="B204" s="168" t="s">
        <v>448</v>
      </c>
      <c r="C204" s="184" t="s">
        <v>449</v>
      </c>
      <c r="D204" s="169" t="s">
        <v>420</v>
      </c>
      <c r="E204" s="170">
        <v>2</v>
      </c>
      <c r="F204" s="171">
        <v>482</v>
      </c>
      <c r="G204" s="172">
        <f>ROUND(E204*F204,2)</f>
        <v>964</v>
      </c>
      <c r="H204" s="171">
        <v>271.57</v>
      </c>
      <c r="I204" s="172">
        <f>ROUND(E204*H204,2)</f>
        <v>543.14</v>
      </c>
      <c r="J204" s="171">
        <v>210.43</v>
      </c>
      <c r="K204" s="172">
        <f>ROUND(E204*J204,2)</f>
        <v>420.86</v>
      </c>
      <c r="L204" s="172">
        <v>21</v>
      </c>
      <c r="M204" s="172">
        <f>G204*(1+L204/100)</f>
        <v>1166.44</v>
      </c>
      <c r="N204" s="172">
        <v>9.2160000000000006E-2</v>
      </c>
      <c r="O204" s="172">
        <f>ROUND(E204*N204,2)</f>
        <v>0.18</v>
      </c>
      <c r="P204" s="172">
        <v>0</v>
      </c>
      <c r="Q204" s="172">
        <f>ROUND(E204*P204,2)</f>
        <v>0</v>
      </c>
      <c r="R204" s="172" t="s">
        <v>450</v>
      </c>
      <c r="S204" s="172" t="s">
        <v>201</v>
      </c>
      <c r="T204" s="173" t="s">
        <v>201</v>
      </c>
      <c r="U204" s="159">
        <v>0.49748999999999999</v>
      </c>
      <c r="V204" s="159">
        <f>ROUND(E204*U204,2)</f>
        <v>0.99</v>
      </c>
      <c r="W204" s="159"/>
      <c r="X204" s="159" t="s">
        <v>242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243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273" t="s">
        <v>451</v>
      </c>
      <c r="D205" s="274"/>
      <c r="E205" s="274"/>
      <c r="F205" s="274"/>
      <c r="G205" s="274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245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9" t="s">
        <v>246</v>
      </c>
      <c r="D206" s="189"/>
      <c r="E206" s="190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247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9" t="s">
        <v>452</v>
      </c>
      <c r="D207" s="189"/>
      <c r="E207" s="190">
        <v>2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247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67">
        <v>36</v>
      </c>
      <c r="B208" s="168" t="s">
        <v>453</v>
      </c>
      <c r="C208" s="184" t="s">
        <v>454</v>
      </c>
      <c r="D208" s="169" t="s">
        <v>252</v>
      </c>
      <c r="E208" s="170">
        <v>1.7747999999999999</v>
      </c>
      <c r="F208" s="171">
        <v>5905</v>
      </c>
      <c r="G208" s="172">
        <f>ROUND(E208*F208,2)</f>
        <v>10480.19</v>
      </c>
      <c r="H208" s="171">
        <v>3836.7</v>
      </c>
      <c r="I208" s="172">
        <f>ROUND(E208*H208,2)</f>
        <v>6809.38</v>
      </c>
      <c r="J208" s="171">
        <v>2068.3000000000002</v>
      </c>
      <c r="K208" s="172">
        <f>ROUND(E208*J208,2)</f>
        <v>3670.82</v>
      </c>
      <c r="L208" s="172">
        <v>21</v>
      </c>
      <c r="M208" s="172">
        <f>G208*(1+L208/100)</f>
        <v>12681.0299</v>
      </c>
      <c r="N208" s="172">
        <v>1.62836</v>
      </c>
      <c r="O208" s="172">
        <f>ROUND(E208*N208,2)</f>
        <v>2.89</v>
      </c>
      <c r="P208" s="172">
        <v>0</v>
      </c>
      <c r="Q208" s="172">
        <f>ROUND(E208*P208,2)</f>
        <v>0</v>
      </c>
      <c r="R208" s="172" t="s">
        <v>450</v>
      </c>
      <c r="S208" s="172" t="s">
        <v>201</v>
      </c>
      <c r="T208" s="173" t="s">
        <v>201</v>
      </c>
      <c r="U208" s="159">
        <v>4.8899999999999997</v>
      </c>
      <c r="V208" s="159">
        <f>ROUND(E208*U208,2)</f>
        <v>8.68</v>
      </c>
      <c r="W208" s="159"/>
      <c r="X208" s="159" t="s">
        <v>242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243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73" t="s">
        <v>451</v>
      </c>
      <c r="D209" s="274"/>
      <c r="E209" s="274"/>
      <c r="F209" s="274"/>
      <c r="G209" s="274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245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9" t="s">
        <v>455</v>
      </c>
      <c r="D210" s="189"/>
      <c r="E210" s="190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247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9" t="s">
        <v>456</v>
      </c>
      <c r="D211" s="189"/>
      <c r="E211" s="190">
        <v>2.9716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247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9" t="s">
        <v>457</v>
      </c>
      <c r="D212" s="189"/>
      <c r="E212" s="190">
        <v>-1.1968000000000001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247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67">
        <v>37</v>
      </c>
      <c r="B213" s="168" t="s">
        <v>458</v>
      </c>
      <c r="C213" s="184" t="s">
        <v>459</v>
      </c>
      <c r="D213" s="169" t="s">
        <v>252</v>
      </c>
      <c r="E213" s="170">
        <v>3.5527500000000001</v>
      </c>
      <c r="F213" s="171">
        <v>5615</v>
      </c>
      <c r="G213" s="172">
        <f>ROUND(E213*F213,2)</f>
        <v>19948.689999999999</v>
      </c>
      <c r="H213" s="171">
        <v>3836.57</v>
      </c>
      <c r="I213" s="172">
        <f>ROUND(E213*H213,2)</f>
        <v>13630.37</v>
      </c>
      <c r="J213" s="171">
        <v>1778.43</v>
      </c>
      <c r="K213" s="172">
        <f>ROUND(E213*J213,2)</f>
        <v>6318.32</v>
      </c>
      <c r="L213" s="172">
        <v>21</v>
      </c>
      <c r="M213" s="172">
        <f>G213*(1+L213/100)</f>
        <v>24137.914899999996</v>
      </c>
      <c r="N213" s="172">
        <v>1.62836</v>
      </c>
      <c r="O213" s="172">
        <f>ROUND(E213*N213,2)</f>
        <v>5.79</v>
      </c>
      <c r="P213" s="172">
        <v>0</v>
      </c>
      <c r="Q213" s="172">
        <f>ROUND(E213*P213,2)</f>
        <v>0</v>
      </c>
      <c r="R213" s="172" t="s">
        <v>450</v>
      </c>
      <c r="S213" s="172" t="s">
        <v>201</v>
      </c>
      <c r="T213" s="173" t="s">
        <v>201</v>
      </c>
      <c r="U213" s="159">
        <v>3.9380000000000002</v>
      </c>
      <c r="V213" s="159">
        <f>ROUND(E213*U213,2)</f>
        <v>13.99</v>
      </c>
      <c r="W213" s="159"/>
      <c r="X213" s="159" t="s">
        <v>242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243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73" t="s">
        <v>451</v>
      </c>
      <c r="D214" s="274"/>
      <c r="E214" s="274"/>
      <c r="F214" s="274"/>
      <c r="G214" s="274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245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9" t="s">
        <v>460</v>
      </c>
      <c r="D215" s="189"/>
      <c r="E215" s="190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247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9" t="s">
        <v>461</v>
      </c>
      <c r="D216" s="189"/>
      <c r="E216" s="190">
        <v>2.05335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247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9" t="s">
        <v>462</v>
      </c>
      <c r="D217" s="189"/>
      <c r="E217" s="190">
        <v>1.4994000000000001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247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33.75" outlineLevel="1" x14ac:dyDescent="0.2">
      <c r="A218" s="167">
        <v>38</v>
      </c>
      <c r="B218" s="168" t="s">
        <v>463</v>
      </c>
      <c r="C218" s="184" t="s">
        <v>464</v>
      </c>
      <c r="D218" s="169" t="s">
        <v>240</v>
      </c>
      <c r="E218" s="170">
        <v>16.2</v>
      </c>
      <c r="F218" s="171">
        <v>1099</v>
      </c>
      <c r="G218" s="172">
        <f>ROUND(E218*F218,2)</f>
        <v>17803.8</v>
      </c>
      <c r="H218" s="171">
        <v>807.39</v>
      </c>
      <c r="I218" s="172">
        <f>ROUND(E218*H218,2)</f>
        <v>13079.72</v>
      </c>
      <c r="J218" s="171">
        <v>291.61</v>
      </c>
      <c r="K218" s="172">
        <f>ROUND(E218*J218,2)</f>
        <v>4724.08</v>
      </c>
      <c r="L218" s="172">
        <v>21</v>
      </c>
      <c r="M218" s="172">
        <f>G218*(1+L218/100)</f>
        <v>21542.597999999998</v>
      </c>
      <c r="N218" s="172">
        <v>0.22569</v>
      </c>
      <c r="O218" s="172">
        <f>ROUND(E218*N218,2)</f>
        <v>3.66</v>
      </c>
      <c r="P218" s="172">
        <v>0</v>
      </c>
      <c r="Q218" s="172">
        <f>ROUND(E218*P218,2)</f>
        <v>0</v>
      </c>
      <c r="R218" s="172" t="s">
        <v>369</v>
      </c>
      <c r="S218" s="172" t="s">
        <v>201</v>
      </c>
      <c r="T218" s="173" t="s">
        <v>201</v>
      </c>
      <c r="U218" s="159">
        <v>0.62</v>
      </c>
      <c r="V218" s="159">
        <f>ROUND(E218*U218,2)</f>
        <v>10.039999999999999</v>
      </c>
      <c r="W218" s="159"/>
      <c r="X218" s="159" t="s">
        <v>242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243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9" t="s">
        <v>246</v>
      </c>
      <c r="D219" s="189"/>
      <c r="E219" s="190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247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9" t="s">
        <v>465</v>
      </c>
      <c r="D220" s="189"/>
      <c r="E220" s="190">
        <v>3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247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9" t="s">
        <v>466</v>
      </c>
      <c r="D221" s="189"/>
      <c r="E221" s="190">
        <v>12.3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247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9" t="s">
        <v>467</v>
      </c>
      <c r="D222" s="189"/>
      <c r="E222" s="190">
        <v>0.9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247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33.75" outlineLevel="1" x14ac:dyDescent="0.2">
      <c r="A223" s="167">
        <v>39</v>
      </c>
      <c r="B223" s="168" t="s">
        <v>468</v>
      </c>
      <c r="C223" s="184" t="s">
        <v>469</v>
      </c>
      <c r="D223" s="169" t="s">
        <v>240</v>
      </c>
      <c r="E223" s="170">
        <v>31.77</v>
      </c>
      <c r="F223" s="171">
        <v>1925</v>
      </c>
      <c r="G223" s="172">
        <f>ROUND(E223*F223,2)</f>
        <v>61157.25</v>
      </c>
      <c r="H223" s="171">
        <v>1578.34</v>
      </c>
      <c r="I223" s="172">
        <f>ROUND(E223*H223,2)</f>
        <v>50143.86</v>
      </c>
      <c r="J223" s="171">
        <v>346.66</v>
      </c>
      <c r="K223" s="172">
        <f>ROUND(E223*J223,2)</f>
        <v>11013.39</v>
      </c>
      <c r="L223" s="172">
        <v>21</v>
      </c>
      <c r="M223" s="172">
        <f>G223*(1+L223/100)</f>
        <v>74000.272499999992</v>
      </c>
      <c r="N223" s="172">
        <v>0.2109</v>
      </c>
      <c r="O223" s="172">
        <f>ROUND(E223*N223,2)</f>
        <v>6.7</v>
      </c>
      <c r="P223" s="172">
        <v>0</v>
      </c>
      <c r="Q223" s="172">
        <f>ROUND(E223*P223,2)</f>
        <v>0</v>
      </c>
      <c r="R223" s="172" t="s">
        <v>369</v>
      </c>
      <c r="S223" s="172" t="s">
        <v>201</v>
      </c>
      <c r="T223" s="173" t="s">
        <v>201</v>
      </c>
      <c r="U223" s="159">
        <v>0.74</v>
      </c>
      <c r="V223" s="159">
        <f>ROUND(E223*U223,2)</f>
        <v>23.51</v>
      </c>
      <c r="W223" s="159"/>
      <c r="X223" s="159" t="s">
        <v>242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243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9" t="s">
        <v>246</v>
      </c>
      <c r="D224" s="189"/>
      <c r="E224" s="190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247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9" t="s">
        <v>470</v>
      </c>
      <c r="D225" s="189"/>
      <c r="E225" s="190">
        <v>13.29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247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9" t="s">
        <v>471</v>
      </c>
      <c r="D226" s="189"/>
      <c r="E226" s="190">
        <v>22.44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247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9" t="s">
        <v>472</v>
      </c>
      <c r="D227" s="189"/>
      <c r="E227" s="190">
        <v>-3.96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247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33.75" outlineLevel="1" x14ac:dyDescent="0.2">
      <c r="A228" s="167">
        <v>40</v>
      </c>
      <c r="B228" s="168" t="s">
        <v>473</v>
      </c>
      <c r="C228" s="184" t="s">
        <v>474</v>
      </c>
      <c r="D228" s="169" t="s">
        <v>240</v>
      </c>
      <c r="E228" s="170">
        <v>89.227999999999994</v>
      </c>
      <c r="F228" s="171">
        <v>2315</v>
      </c>
      <c r="G228" s="172">
        <f>ROUND(E228*F228,2)</f>
        <v>206562.82</v>
      </c>
      <c r="H228" s="171">
        <v>1916.24</v>
      </c>
      <c r="I228" s="172">
        <f>ROUND(E228*H228,2)</f>
        <v>170982.26</v>
      </c>
      <c r="J228" s="171">
        <v>398.76</v>
      </c>
      <c r="K228" s="172">
        <f>ROUND(E228*J228,2)</f>
        <v>35580.559999999998</v>
      </c>
      <c r="L228" s="172">
        <v>21</v>
      </c>
      <c r="M228" s="172">
        <f>G228*(1+L228/100)</f>
        <v>249941.0122</v>
      </c>
      <c r="N228" s="172">
        <v>0.25955</v>
      </c>
      <c r="O228" s="172">
        <f>ROUND(E228*N228,2)</f>
        <v>23.16</v>
      </c>
      <c r="P228" s="172">
        <v>0</v>
      </c>
      <c r="Q228" s="172">
        <f>ROUND(E228*P228,2)</f>
        <v>0</v>
      </c>
      <c r="R228" s="172" t="s">
        <v>369</v>
      </c>
      <c r="S228" s="172" t="s">
        <v>201</v>
      </c>
      <c r="T228" s="173" t="s">
        <v>201</v>
      </c>
      <c r="U228" s="159">
        <v>0.85799999999999998</v>
      </c>
      <c r="V228" s="159">
        <f>ROUND(E228*U228,2)</f>
        <v>76.56</v>
      </c>
      <c r="W228" s="159"/>
      <c r="X228" s="159" t="s">
        <v>242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243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9" t="s">
        <v>246</v>
      </c>
      <c r="D229" s="189"/>
      <c r="E229" s="190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247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9" t="s">
        <v>475</v>
      </c>
      <c r="D230" s="189"/>
      <c r="E230" s="190">
        <v>57.225000000000001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247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9" t="s">
        <v>476</v>
      </c>
      <c r="D231" s="189"/>
      <c r="E231" s="190">
        <v>-0.9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247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9" t="s">
        <v>477</v>
      </c>
      <c r="D232" s="189"/>
      <c r="E232" s="190">
        <v>-5.0640000000000001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247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9" t="s">
        <v>478</v>
      </c>
      <c r="D233" s="189"/>
      <c r="E233" s="190">
        <v>41.679000000000002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247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9" t="s">
        <v>479</v>
      </c>
      <c r="D234" s="189"/>
      <c r="E234" s="190">
        <v>-3.7120000000000002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247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67">
        <v>41</v>
      </c>
      <c r="B235" s="168" t="s">
        <v>480</v>
      </c>
      <c r="C235" s="184" t="s">
        <v>481</v>
      </c>
      <c r="D235" s="169" t="s">
        <v>240</v>
      </c>
      <c r="E235" s="170">
        <v>0.75149999999999995</v>
      </c>
      <c r="F235" s="171">
        <v>1634</v>
      </c>
      <c r="G235" s="172">
        <f>ROUND(E235*F235,2)</f>
        <v>1227.95</v>
      </c>
      <c r="H235" s="171">
        <v>1311.01</v>
      </c>
      <c r="I235" s="172">
        <f>ROUND(E235*H235,2)</f>
        <v>985.22</v>
      </c>
      <c r="J235" s="171">
        <v>322.99</v>
      </c>
      <c r="K235" s="172">
        <f>ROUND(E235*J235,2)</f>
        <v>242.73</v>
      </c>
      <c r="L235" s="172">
        <v>21</v>
      </c>
      <c r="M235" s="172">
        <f>G235*(1+L235/100)</f>
        <v>1485.8195000000001</v>
      </c>
      <c r="N235" s="172">
        <v>0.17312</v>
      </c>
      <c r="O235" s="172">
        <f>ROUND(E235*N235,2)</f>
        <v>0.13</v>
      </c>
      <c r="P235" s="172">
        <v>0</v>
      </c>
      <c r="Q235" s="172">
        <f>ROUND(E235*P235,2)</f>
        <v>0</v>
      </c>
      <c r="R235" s="172" t="s">
        <v>369</v>
      </c>
      <c r="S235" s="172" t="s">
        <v>201</v>
      </c>
      <c r="T235" s="173" t="s">
        <v>201</v>
      </c>
      <c r="U235" s="159">
        <v>0.69</v>
      </c>
      <c r="V235" s="159">
        <f>ROUND(E235*U235,2)</f>
        <v>0.52</v>
      </c>
      <c r="W235" s="159"/>
      <c r="X235" s="159" t="s">
        <v>242</v>
      </c>
      <c r="Y235" s="150"/>
      <c r="Z235" s="150"/>
      <c r="AA235" s="150"/>
      <c r="AB235" s="150"/>
      <c r="AC235" s="150"/>
      <c r="AD235" s="150"/>
      <c r="AE235" s="150"/>
      <c r="AF235" s="150"/>
      <c r="AG235" s="150" t="s">
        <v>243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9" t="s">
        <v>434</v>
      </c>
      <c r="D236" s="189"/>
      <c r="E236" s="190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247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9" t="s">
        <v>482</v>
      </c>
      <c r="D237" s="189"/>
      <c r="E237" s="190">
        <v>0.75149999999999995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247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67">
        <v>42</v>
      </c>
      <c r="B238" s="168" t="s">
        <v>483</v>
      </c>
      <c r="C238" s="184" t="s">
        <v>484</v>
      </c>
      <c r="D238" s="169" t="s">
        <v>252</v>
      </c>
      <c r="E238" s="170">
        <v>2.1014400000000002</v>
      </c>
      <c r="F238" s="171">
        <v>3285</v>
      </c>
      <c r="G238" s="172">
        <f>ROUND(E238*F238,2)</f>
        <v>6903.23</v>
      </c>
      <c r="H238" s="171">
        <v>2741.15</v>
      </c>
      <c r="I238" s="172">
        <f>ROUND(E238*H238,2)</f>
        <v>5760.36</v>
      </c>
      <c r="J238" s="171">
        <v>543.85</v>
      </c>
      <c r="K238" s="172">
        <f>ROUND(E238*J238,2)</f>
        <v>1142.8699999999999</v>
      </c>
      <c r="L238" s="172">
        <v>21</v>
      </c>
      <c r="M238" s="172">
        <f>G238*(1+L238/100)</f>
        <v>8352.9082999999991</v>
      </c>
      <c r="N238" s="172">
        <v>2.5276700000000001</v>
      </c>
      <c r="O238" s="172">
        <f>ROUND(E238*N238,2)</f>
        <v>5.31</v>
      </c>
      <c r="P238" s="172">
        <v>0</v>
      </c>
      <c r="Q238" s="172">
        <f>ROUND(E238*P238,2)</f>
        <v>0</v>
      </c>
      <c r="R238" s="172" t="s">
        <v>369</v>
      </c>
      <c r="S238" s="172" t="s">
        <v>201</v>
      </c>
      <c r="T238" s="173" t="s">
        <v>201</v>
      </c>
      <c r="U238" s="159">
        <v>1.093</v>
      </c>
      <c r="V238" s="159">
        <f>ROUND(E238*U238,2)</f>
        <v>2.2999999999999998</v>
      </c>
      <c r="W238" s="159"/>
      <c r="X238" s="159" t="s">
        <v>242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243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ht="22.5" outlineLevel="1" x14ac:dyDescent="0.2">
      <c r="A239" s="157"/>
      <c r="B239" s="158"/>
      <c r="C239" s="273" t="s">
        <v>485</v>
      </c>
      <c r="D239" s="274"/>
      <c r="E239" s="274"/>
      <c r="F239" s="274"/>
      <c r="G239" s="274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245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74" t="str">
        <f>C239</f>
        <v>nosných, výplňových, obkladových, půdních, štítových, poprsních apod. (bez výztuže), s pomocným lešením o výšce podlahy do 1900 mm a pro zatížení 1,5 kPa,</v>
      </c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9" t="s">
        <v>486</v>
      </c>
      <c r="D240" s="189"/>
      <c r="E240" s="190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247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9" t="s">
        <v>487</v>
      </c>
      <c r="D241" s="189"/>
      <c r="E241" s="190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247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9" t="s">
        <v>488</v>
      </c>
      <c r="D242" s="189"/>
      <c r="E242" s="190">
        <v>1.365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247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9" t="s">
        <v>489</v>
      </c>
      <c r="D243" s="189"/>
      <c r="E243" s="190">
        <v>0.73643999999999998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247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67">
        <v>43</v>
      </c>
      <c r="B244" s="168" t="s">
        <v>490</v>
      </c>
      <c r="C244" s="184" t="s">
        <v>491</v>
      </c>
      <c r="D244" s="169" t="s">
        <v>240</v>
      </c>
      <c r="E244" s="170">
        <v>28.019200000000001</v>
      </c>
      <c r="F244" s="171">
        <v>519</v>
      </c>
      <c r="G244" s="172">
        <f>ROUND(E244*F244,2)</f>
        <v>14541.96</v>
      </c>
      <c r="H244" s="171">
        <v>168.77</v>
      </c>
      <c r="I244" s="172">
        <f>ROUND(E244*H244,2)</f>
        <v>4728.8</v>
      </c>
      <c r="J244" s="171">
        <v>350.23</v>
      </c>
      <c r="K244" s="172">
        <f>ROUND(E244*J244,2)</f>
        <v>9813.16</v>
      </c>
      <c r="L244" s="172">
        <v>21</v>
      </c>
      <c r="M244" s="172">
        <f>G244*(1+L244/100)</f>
        <v>17595.7716</v>
      </c>
      <c r="N244" s="172">
        <v>3.9309999999999998E-2</v>
      </c>
      <c r="O244" s="172">
        <f>ROUND(E244*N244,2)</f>
        <v>1.1000000000000001</v>
      </c>
      <c r="P244" s="172">
        <v>0</v>
      </c>
      <c r="Q244" s="172">
        <f>ROUND(E244*P244,2)</f>
        <v>0</v>
      </c>
      <c r="R244" s="172" t="s">
        <v>369</v>
      </c>
      <c r="S244" s="172" t="s">
        <v>201</v>
      </c>
      <c r="T244" s="173" t="s">
        <v>201</v>
      </c>
      <c r="U244" s="159">
        <v>0.65</v>
      </c>
      <c r="V244" s="159">
        <f>ROUND(E244*U244,2)</f>
        <v>18.21</v>
      </c>
      <c r="W244" s="159"/>
      <c r="X244" s="159" t="s">
        <v>242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243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22.5" outlineLevel="1" x14ac:dyDescent="0.2">
      <c r="A245" s="157"/>
      <c r="B245" s="158"/>
      <c r="C245" s="273" t="s">
        <v>492</v>
      </c>
      <c r="D245" s="274"/>
      <c r="E245" s="274"/>
      <c r="F245" s="274"/>
      <c r="G245" s="274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245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74" t="str">
        <f>C245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9" t="s">
        <v>486</v>
      </c>
      <c r="D246" s="189"/>
      <c r="E246" s="190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247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9" t="s">
        <v>487</v>
      </c>
      <c r="D247" s="189"/>
      <c r="E247" s="190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247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9" t="s">
        <v>493</v>
      </c>
      <c r="D248" s="189"/>
      <c r="E248" s="190">
        <v>18.2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247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9" t="s">
        <v>494</v>
      </c>
      <c r="D249" s="189"/>
      <c r="E249" s="190">
        <v>9.8192000000000004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247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67">
        <v>44</v>
      </c>
      <c r="B250" s="168" t="s">
        <v>495</v>
      </c>
      <c r="C250" s="184" t="s">
        <v>496</v>
      </c>
      <c r="D250" s="169" t="s">
        <v>240</v>
      </c>
      <c r="E250" s="170">
        <v>28.019200000000001</v>
      </c>
      <c r="F250" s="171">
        <v>225.5</v>
      </c>
      <c r="G250" s="172">
        <f>ROUND(E250*F250,2)</f>
        <v>6318.33</v>
      </c>
      <c r="H250" s="171">
        <v>0</v>
      </c>
      <c r="I250" s="172">
        <f>ROUND(E250*H250,2)</f>
        <v>0</v>
      </c>
      <c r="J250" s="171">
        <v>225.5</v>
      </c>
      <c r="K250" s="172">
        <f>ROUND(E250*J250,2)</f>
        <v>6318.33</v>
      </c>
      <c r="L250" s="172">
        <v>21</v>
      </c>
      <c r="M250" s="172">
        <f>G250*(1+L250/100)</f>
        <v>7645.1792999999998</v>
      </c>
      <c r="N250" s="172">
        <v>0</v>
      </c>
      <c r="O250" s="172">
        <f>ROUND(E250*N250,2)</f>
        <v>0</v>
      </c>
      <c r="P250" s="172">
        <v>0</v>
      </c>
      <c r="Q250" s="172">
        <f>ROUND(E250*P250,2)</f>
        <v>0</v>
      </c>
      <c r="R250" s="172" t="s">
        <v>369</v>
      </c>
      <c r="S250" s="172" t="s">
        <v>201</v>
      </c>
      <c r="T250" s="173" t="s">
        <v>201</v>
      </c>
      <c r="U250" s="159">
        <v>0.35</v>
      </c>
      <c r="V250" s="159">
        <f>ROUND(E250*U250,2)</f>
        <v>9.81</v>
      </c>
      <c r="W250" s="159"/>
      <c r="X250" s="159" t="s">
        <v>242</v>
      </c>
      <c r="Y250" s="150"/>
      <c r="Z250" s="150"/>
      <c r="AA250" s="150"/>
      <c r="AB250" s="150"/>
      <c r="AC250" s="150"/>
      <c r="AD250" s="150"/>
      <c r="AE250" s="150"/>
      <c r="AF250" s="150"/>
      <c r="AG250" s="150" t="s">
        <v>243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 x14ac:dyDescent="0.2">
      <c r="A251" s="157"/>
      <c r="B251" s="158"/>
      <c r="C251" s="273" t="s">
        <v>492</v>
      </c>
      <c r="D251" s="274"/>
      <c r="E251" s="274"/>
      <c r="F251" s="274"/>
      <c r="G251" s="274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245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74" t="str">
        <f>C251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9" t="s">
        <v>497</v>
      </c>
      <c r="D252" s="189"/>
      <c r="E252" s="190">
        <v>28.019200000000001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247</v>
      </c>
      <c r="AH252" s="150">
        <v>5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67">
        <v>45</v>
      </c>
      <c r="B253" s="168" t="s">
        <v>498</v>
      </c>
      <c r="C253" s="184" t="s">
        <v>499</v>
      </c>
      <c r="D253" s="169" t="s">
        <v>368</v>
      </c>
      <c r="E253" s="170">
        <v>0.16811999999999999</v>
      </c>
      <c r="F253" s="171">
        <v>38710</v>
      </c>
      <c r="G253" s="172">
        <f>ROUND(E253*F253,2)</f>
        <v>6507.93</v>
      </c>
      <c r="H253" s="171">
        <v>25680.82</v>
      </c>
      <c r="I253" s="172">
        <f>ROUND(E253*H253,2)</f>
        <v>4317.46</v>
      </c>
      <c r="J253" s="171">
        <v>13029.18</v>
      </c>
      <c r="K253" s="172">
        <f>ROUND(E253*J253,2)</f>
        <v>2190.4699999999998</v>
      </c>
      <c r="L253" s="172">
        <v>21</v>
      </c>
      <c r="M253" s="172">
        <f>G253*(1+L253/100)</f>
        <v>7874.5953</v>
      </c>
      <c r="N253" s="172">
        <v>1.0202899999999999</v>
      </c>
      <c r="O253" s="172">
        <f>ROUND(E253*N253,2)</f>
        <v>0.17</v>
      </c>
      <c r="P253" s="172">
        <v>0</v>
      </c>
      <c r="Q253" s="172">
        <f>ROUND(E253*P253,2)</f>
        <v>0</v>
      </c>
      <c r="R253" s="172" t="s">
        <v>369</v>
      </c>
      <c r="S253" s="172" t="s">
        <v>201</v>
      </c>
      <c r="T253" s="173" t="s">
        <v>201</v>
      </c>
      <c r="U253" s="159">
        <v>25.271000000000001</v>
      </c>
      <c r="V253" s="159">
        <f>ROUND(E253*U253,2)</f>
        <v>4.25</v>
      </c>
      <c r="W253" s="159"/>
      <c r="X253" s="159" t="s">
        <v>242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243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9" t="s">
        <v>500</v>
      </c>
      <c r="D254" s="189"/>
      <c r="E254" s="190">
        <v>0.16811999999999999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247</v>
      </c>
      <c r="AH254" s="150">
        <v>5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67">
        <v>46</v>
      </c>
      <c r="B255" s="168" t="s">
        <v>501</v>
      </c>
      <c r="C255" s="184" t="s">
        <v>502</v>
      </c>
      <c r="D255" s="169" t="s">
        <v>353</v>
      </c>
      <c r="E255" s="170">
        <v>12.6</v>
      </c>
      <c r="F255" s="171">
        <v>253</v>
      </c>
      <c r="G255" s="172">
        <f>ROUND(E255*F255,2)</f>
        <v>3187.8</v>
      </c>
      <c r="H255" s="171">
        <v>52.72</v>
      </c>
      <c r="I255" s="172">
        <f>ROUND(E255*H255,2)</f>
        <v>664.27</v>
      </c>
      <c r="J255" s="171">
        <v>200.28</v>
      </c>
      <c r="K255" s="172">
        <f>ROUND(E255*J255,2)</f>
        <v>2523.5300000000002</v>
      </c>
      <c r="L255" s="172">
        <v>21</v>
      </c>
      <c r="M255" s="172">
        <f>G255*(1+L255/100)</f>
        <v>3857.2380000000003</v>
      </c>
      <c r="N255" s="172">
        <v>2.0500000000000002E-3</v>
      </c>
      <c r="O255" s="172">
        <f>ROUND(E255*N255,2)</f>
        <v>0.03</v>
      </c>
      <c r="P255" s="172">
        <v>0</v>
      </c>
      <c r="Q255" s="172">
        <f>ROUND(E255*P255,2)</f>
        <v>0</v>
      </c>
      <c r="R255" s="172" t="s">
        <v>369</v>
      </c>
      <c r="S255" s="172" t="s">
        <v>201</v>
      </c>
      <c r="T255" s="173" t="s">
        <v>201</v>
      </c>
      <c r="U255" s="159">
        <v>0.42599999999999999</v>
      </c>
      <c r="V255" s="159">
        <f>ROUND(E255*U255,2)</f>
        <v>5.37</v>
      </c>
      <c r="W255" s="159"/>
      <c r="X255" s="159" t="s">
        <v>242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243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273" t="s">
        <v>503</v>
      </c>
      <c r="D256" s="274"/>
      <c r="E256" s="274"/>
      <c r="F256" s="274"/>
      <c r="G256" s="274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245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271" t="s">
        <v>504</v>
      </c>
      <c r="D257" s="272"/>
      <c r="E257" s="272"/>
      <c r="F257" s="272"/>
      <c r="G257" s="272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206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9" t="s">
        <v>246</v>
      </c>
      <c r="D258" s="189"/>
      <c r="E258" s="190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247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9" t="s">
        <v>505</v>
      </c>
      <c r="D259" s="189"/>
      <c r="E259" s="190">
        <v>6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247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9" t="s">
        <v>506</v>
      </c>
      <c r="D260" s="189"/>
      <c r="E260" s="190">
        <v>6.6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247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7">
        <v>47</v>
      </c>
      <c r="B261" s="168" t="s">
        <v>507</v>
      </c>
      <c r="C261" s="184" t="s">
        <v>508</v>
      </c>
      <c r="D261" s="169" t="s">
        <v>420</v>
      </c>
      <c r="E261" s="170">
        <v>11</v>
      </c>
      <c r="F261" s="171">
        <v>177</v>
      </c>
      <c r="G261" s="172">
        <f>ROUND(E261*F261,2)</f>
        <v>1947</v>
      </c>
      <c r="H261" s="171">
        <v>9.43</v>
      </c>
      <c r="I261" s="172">
        <f>ROUND(E261*H261,2)</f>
        <v>103.73</v>
      </c>
      <c r="J261" s="171">
        <v>167.57</v>
      </c>
      <c r="K261" s="172">
        <f>ROUND(E261*J261,2)</f>
        <v>1843.27</v>
      </c>
      <c r="L261" s="172">
        <v>21</v>
      </c>
      <c r="M261" s="172">
        <f>G261*(1+L261/100)</f>
        <v>2355.87</v>
      </c>
      <c r="N261" s="172">
        <v>7.1300000000000001E-3</v>
      </c>
      <c r="O261" s="172">
        <f>ROUND(E261*N261,2)</f>
        <v>0.08</v>
      </c>
      <c r="P261" s="172">
        <v>0</v>
      </c>
      <c r="Q261" s="172">
        <f>ROUND(E261*P261,2)</f>
        <v>0</v>
      </c>
      <c r="R261" s="172"/>
      <c r="S261" s="172" t="s">
        <v>201</v>
      </c>
      <c r="T261" s="173" t="s">
        <v>201</v>
      </c>
      <c r="U261" s="159">
        <v>0.24199999999999999</v>
      </c>
      <c r="V261" s="159">
        <f>ROUND(E261*U261,2)</f>
        <v>2.66</v>
      </c>
      <c r="W261" s="159"/>
      <c r="X261" s="159" t="s">
        <v>242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243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9" t="s">
        <v>509</v>
      </c>
      <c r="D262" s="189"/>
      <c r="E262" s="190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247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9" t="s">
        <v>510</v>
      </c>
      <c r="D263" s="189"/>
      <c r="E263" s="190">
        <v>6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247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9" t="s">
        <v>511</v>
      </c>
      <c r="D264" s="189"/>
      <c r="E264" s="190">
        <v>2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247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9" t="s">
        <v>512</v>
      </c>
      <c r="D265" s="189"/>
      <c r="E265" s="190">
        <v>3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247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67">
        <v>48</v>
      </c>
      <c r="B266" s="168" t="s">
        <v>513</v>
      </c>
      <c r="C266" s="184" t="s">
        <v>514</v>
      </c>
      <c r="D266" s="169" t="s">
        <v>420</v>
      </c>
      <c r="E266" s="170">
        <v>8</v>
      </c>
      <c r="F266" s="171">
        <v>221.5</v>
      </c>
      <c r="G266" s="172">
        <f>ROUND(E266*F266,2)</f>
        <v>1772</v>
      </c>
      <c r="H266" s="171">
        <v>12.56</v>
      </c>
      <c r="I266" s="172">
        <f>ROUND(E266*H266,2)</f>
        <v>100.48</v>
      </c>
      <c r="J266" s="171">
        <v>208.94</v>
      </c>
      <c r="K266" s="172">
        <f>ROUND(E266*J266,2)</f>
        <v>1671.52</v>
      </c>
      <c r="L266" s="172">
        <v>21</v>
      </c>
      <c r="M266" s="172">
        <f>G266*(1+L266/100)</f>
        <v>2144.12</v>
      </c>
      <c r="N266" s="172">
        <v>9.4999999999999998E-3</v>
      </c>
      <c r="O266" s="172">
        <f>ROUND(E266*N266,2)</f>
        <v>0.08</v>
      </c>
      <c r="P266" s="172">
        <v>0</v>
      </c>
      <c r="Q266" s="172">
        <f>ROUND(E266*P266,2)</f>
        <v>0</v>
      </c>
      <c r="R266" s="172"/>
      <c r="S266" s="172" t="s">
        <v>201</v>
      </c>
      <c r="T266" s="173" t="s">
        <v>201</v>
      </c>
      <c r="U266" s="159">
        <v>0.30099999999999999</v>
      </c>
      <c r="V266" s="159">
        <f>ROUND(E266*U266,2)</f>
        <v>2.41</v>
      </c>
      <c r="W266" s="159"/>
      <c r="X266" s="159" t="s">
        <v>242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243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9" t="s">
        <v>509</v>
      </c>
      <c r="D267" s="189"/>
      <c r="E267" s="190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247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9" t="s">
        <v>515</v>
      </c>
      <c r="D268" s="189"/>
      <c r="E268" s="190">
        <v>2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247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9" t="s">
        <v>516</v>
      </c>
      <c r="D269" s="189"/>
      <c r="E269" s="190">
        <v>6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247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ht="22.5" outlineLevel="1" x14ac:dyDescent="0.2">
      <c r="A270" s="167">
        <v>49</v>
      </c>
      <c r="B270" s="168" t="s">
        <v>517</v>
      </c>
      <c r="C270" s="184" t="s">
        <v>518</v>
      </c>
      <c r="D270" s="169" t="s">
        <v>420</v>
      </c>
      <c r="E270" s="170">
        <v>1</v>
      </c>
      <c r="F270" s="171">
        <v>240.5</v>
      </c>
      <c r="G270" s="172">
        <f>ROUND(E270*F270,2)</f>
        <v>240.5</v>
      </c>
      <c r="H270" s="171">
        <v>133.69</v>
      </c>
      <c r="I270" s="172">
        <f>ROUND(E270*H270,2)</f>
        <v>133.69</v>
      </c>
      <c r="J270" s="171">
        <v>106.81</v>
      </c>
      <c r="K270" s="172">
        <f>ROUND(E270*J270,2)</f>
        <v>106.81</v>
      </c>
      <c r="L270" s="172">
        <v>21</v>
      </c>
      <c r="M270" s="172">
        <f>G270*(1+L270/100)</f>
        <v>291.005</v>
      </c>
      <c r="N270" s="172">
        <v>1.7260000000000001E-2</v>
      </c>
      <c r="O270" s="172">
        <f>ROUND(E270*N270,2)</f>
        <v>0.02</v>
      </c>
      <c r="P270" s="172">
        <v>0</v>
      </c>
      <c r="Q270" s="172">
        <f>ROUND(E270*P270,2)</f>
        <v>0</v>
      </c>
      <c r="R270" s="172" t="s">
        <v>369</v>
      </c>
      <c r="S270" s="172" t="s">
        <v>201</v>
      </c>
      <c r="T270" s="173" t="s">
        <v>201</v>
      </c>
      <c r="U270" s="159">
        <v>0.23250000000000001</v>
      </c>
      <c r="V270" s="159">
        <f>ROUND(E270*U270,2)</f>
        <v>0.23</v>
      </c>
      <c r="W270" s="159"/>
      <c r="X270" s="159" t="s">
        <v>242</v>
      </c>
      <c r="Y270" s="150"/>
      <c r="Z270" s="150"/>
      <c r="AA270" s="150"/>
      <c r="AB270" s="150"/>
      <c r="AC270" s="150"/>
      <c r="AD270" s="150"/>
      <c r="AE270" s="150"/>
      <c r="AF270" s="150"/>
      <c r="AG270" s="150" t="s">
        <v>243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262" t="s">
        <v>519</v>
      </c>
      <c r="D271" s="263"/>
      <c r="E271" s="263"/>
      <c r="F271" s="263"/>
      <c r="G271" s="263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206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9" t="s">
        <v>509</v>
      </c>
      <c r="D272" s="189"/>
      <c r="E272" s="190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247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9" t="s">
        <v>439</v>
      </c>
      <c r="D273" s="189"/>
      <c r="E273" s="190">
        <v>1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247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 x14ac:dyDescent="0.2">
      <c r="A274" s="167">
        <v>50</v>
      </c>
      <c r="B274" s="168" t="s">
        <v>520</v>
      </c>
      <c r="C274" s="184" t="s">
        <v>521</v>
      </c>
      <c r="D274" s="169" t="s">
        <v>420</v>
      </c>
      <c r="E274" s="170">
        <v>8</v>
      </c>
      <c r="F274" s="171">
        <v>330</v>
      </c>
      <c r="G274" s="172">
        <f>ROUND(E274*F274,2)</f>
        <v>2640</v>
      </c>
      <c r="H274" s="171">
        <v>183.37</v>
      </c>
      <c r="I274" s="172">
        <f>ROUND(E274*H274,2)</f>
        <v>1466.96</v>
      </c>
      <c r="J274" s="171">
        <v>146.63</v>
      </c>
      <c r="K274" s="172">
        <f>ROUND(E274*J274,2)</f>
        <v>1173.04</v>
      </c>
      <c r="L274" s="172">
        <v>21</v>
      </c>
      <c r="M274" s="172">
        <f>G274*(1+L274/100)</f>
        <v>3194.4</v>
      </c>
      <c r="N274" s="172">
        <v>2.2880000000000001E-2</v>
      </c>
      <c r="O274" s="172">
        <f>ROUND(E274*N274,2)</f>
        <v>0.18</v>
      </c>
      <c r="P274" s="172">
        <v>0</v>
      </c>
      <c r="Q274" s="172">
        <f>ROUND(E274*P274,2)</f>
        <v>0</v>
      </c>
      <c r="R274" s="172" t="s">
        <v>369</v>
      </c>
      <c r="S274" s="172" t="s">
        <v>201</v>
      </c>
      <c r="T274" s="173" t="s">
        <v>201</v>
      </c>
      <c r="U274" s="159">
        <v>0.3175</v>
      </c>
      <c r="V274" s="159">
        <f>ROUND(E274*U274,2)</f>
        <v>2.54</v>
      </c>
      <c r="W274" s="159"/>
      <c r="X274" s="159" t="s">
        <v>242</v>
      </c>
      <c r="Y274" s="150"/>
      <c r="Z274" s="150"/>
      <c r="AA274" s="150"/>
      <c r="AB274" s="150"/>
      <c r="AC274" s="150"/>
      <c r="AD274" s="150"/>
      <c r="AE274" s="150"/>
      <c r="AF274" s="150"/>
      <c r="AG274" s="150" t="s">
        <v>243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262" t="s">
        <v>519</v>
      </c>
      <c r="D275" s="263"/>
      <c r="E275" s="263"/>
      <c r="F275" s="263"/>
      <c r="G275" s="263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206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9" t="s">
        <v>509</v>
      </c>
      <c r="D276" s="189"/>
      <c r="E276" s="190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247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9" t="s">
        <v>522</v>
      </c>
      <c r="D277" s="189"/>
      <c r="E277" s="190">
        <v>8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247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67">
        <v>51</v>
      </c>
      <c r="B278" s="168" t="s">
        <v>523</v>
      </c>
      <c r="C278" s="184" t="s">
        <v>524</v>
      </c>
      <c r="D278" s="169" t="s">
        <v>420</v>
      </c>
      <c r="E278" s="170">
        <v>8</v>
      </c>
      <c r="F278" s="171">
        <v>351.5</v>
      </c>
      <c r="G278" s="172">
        <f>ROUND(E278*F278,2)</f>
        <v>2812</v>
      </c>
      <c r="H278" s="171">
        <v>239.18</v>
      </c>
      <c r="I278" s="172">
        <f>ROUND(E278*H278,2)</f>
        <v>1913.44</v>
      </c>
      <c r="J278" s="171">
        <v>112.32</v>
      </c>
      <c r="K278" s="172">
        <f>ROUND(E278*J278,2)</f>
        <v>898.56</v>
      </c>
      <c r="L278" s="172">
        <v>21</v>
      </c>
      <c r="M278" s="172">
        <f>G278*(1+L278/100)</f>
        <v>3402.52</v>
      </c>
      <c r="N278" s="172">
        <v>3.637E-2</v>
      </c>
      <c r="O278" s="172">
        <f>ROUND(E278*N278,2)</f>
        <v>0.28999999999999998</v>
      </c>
      <c r="P278" s="172">
        <v>0</v>
      </c>
      <c r="Q278" s="172">
        <f>ROUND(E278*P278,2)</f>
        <v>0</v>
      </c>
      <c r="R278" s="172" t="s">
        <v>369</v>
      </c>
      <c r="S278" s="172" t="s">
        <v>201</v>
      </c>
      <c r="T278" s="173" t="s">
        <v>201</v>
      </c>
      <c r="U278" s="159">
        <v>0.245</v>
      </c>
      <c r="V278" s="159">
        <f>ROUND(E278*U278,2)</f>
        <v>1.96</v>
      </c>
      <c r="W278" s="159"/>
      <c r="X278" s="159" t="s">
        <v>242</v>
      </c>
      <c r="Y278" s="150"/>
      <c r="Z278" s="150"/>
      <c r="AA278" s="150"/>
      <c r="AB278" s="150"/>
      <c r="AC278" s="150"/>
      <c r="AD278" s="150"/>
      <c r="AE278" s="150"/>
      <c r="AF278" s="150"/>
      <c r="AG278" s="150" t="s">
        <v>243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9" t="s">
        <v>509</v>
      </c>
      <c r="D279" s="189"/>
      <c r="E279" s="190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247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9" t="s">
        <v>522</v>
      </c>
      <c r="D280" s="189"/>
      <c r="E280" s="190">
        <v>8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247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67">
        <v>52</v>
      </c>
      <c r="B281" s="168" t="s">
        <v>525</v>
      </c>
      <c r="C281" s="184" t="s">
        <v>526</v>
      </c>
      <c r="D281" s="169" t="s">
        <v>353</v>
      </c>
      <c r="E281" s="170">
        <v>3.5</v>
      </c>
      <c r="F281" s="171">
        <v>112</v>
      </c>
      <c r="G281" s="172">
        <f>ROUND(E281*F281,2)</f>
        <v>392</v>
      </c>
      <c r="H281" s="171">
        <v>48.56</v>
      </c>
      <c r="I281" s="172">
        <f>ROUND(E281*H281,2)</f>
        <v>169.96</v>
      </c>
      <c r="J281" s="171">
        <v>63.44</v>
      </c>
      <c r="K281" s="172">
        <f>ROUND(E281*J281,2)</f>
        <v>222.04</v>
      </c>
      <c r="L281" s="172">
        <v>21</v>
      </c>
      <c r="M281" s="172">
        <f>G281*(1+L281/100)</f>
        <v>474.32</v>
      </c>
      <c r="N281" s="172">
        <v>5.5000000000000003E-4</v>
      </c>
      <c r="O281" s="172">
        <f>ROUND(E281*N281,2)</f>
        <v>0</v>
      </c>
      <c r="P281" s="172">
        <v>0</v>
      </c>
      <c r="Q281" s="172">
        <f>ROUND(E281*P281,2)</f>
        <v>0</v>
      </c>
      <c r="R281" s="172" t="s">
        <v>369</v>
      </c>
      <c r="S281" s="172" t="s">
        <v>201</v>
      </c>
      <c r="T281" s="173" t="s">
        <v>201</v>
      </c>
      <c r="U281" s="159">
        <v>0.15</v>
      </c>
      <c r="V281" s="159">
        <f>ROUND(E281*U281,2)</f>
        <v>0.53</v>
      </c>
      <c r="W281" s="159"/>
      <c r="X281" s="159" t="s">
        <v>242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243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9" t="s">
        <v>527</v>
      </c>
      <c r="D282" s="189"/>
      <c r="E282" s="190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247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9" t="s">
        <v>528</v>
      </c>
      <c r="D283" s="189"/>
      <c r="E283" s="190">
        <v>1.5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247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9" t="s">
        <v>529</v>
      </c>
      <c r="D284" s="189"/>
      <c r="E284" s="190">
        <v>1</v>
      </c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247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9" t="s">
        <v>530</v>
      </c>
      <c r="D285" s="189"/>
      <c r="E285" s="190">
        <v>1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247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67">
        <v>53</v>
      </c>
      <c r="B286" s="168" t="s">
        <v>531</v>
      </c>
      <c r="C286" s="184" t="s">
        <v>532</v>
      </c>
      <c r="D286" s="169" t="s">
        <v>420</v>
      </c>
      <c r="E286" s="170">
        <v>6</v>
      </c>
      <c r="F286" s="171">
        <v>114</v>
      </c>
      <c r="G286" s="172">
        <f>ROUND(E286*F286,2)</f>
        <v>684</v>
      </c>
      <c r="H286" s="171">
        <v>43.98</v>
      </c>
      <c r="I286" s="172">
        <f>ROUND(E286*H286,2)</f>
        <v>263.88</v>
      </c>
      <c r="J286" s="171">
        <v>70.02</v>
      </c>
      <c r="K286" s="172">
        <f>ROUND(E286*J286,2)</f>
        <v>420.12</v>
      </c>
      <c r="L286" s="172">
        <v>21</v>
      </c>
      <c r="M286" s="172">
        <f>G286*(1+L286/100)</f>
        <v>827.64</v>
      </c>
      <c r="N286" s="172">
        <v>9.2399999999999999E-3</v>
      </c>
      <c r="O286" s="172">
        <f>ROUND(E286*N286,2)</f>
        <v>0.06</v>
      </c>
      <c r="P286" s="172">
        <v>0</v>
      </c>
      <c r="Q286" s="172">
        <f>ROUND(E286*P286,2)</f>
        <v>0</v>
      </c>
      <c r="R286" s="172" t="s">
        <v>450</v>
      </c>
      <c r="S286" s="172" t="s">
        <v>201</v>
      </c>
      <c r="T286" s="173" t="s">
        <v>201</v>
      </c>
      <c r="U286" s="159">
        <v>0.14899999999999999</v>
      </c>
      <c r="V286" s="159">
        <f>ROUND(E286*U286,2)</f>
        <v>0.89</v>
      </c>
      <c r="W286" s="159"/>
      <c r="X286" s="159" t="s">
        <v>242</v>
      </c>
      <c r="Y286" s="150"/>
      <c r="Z286" s="150"/>
      <c r="AA286" s="150"/>
      <c r="AB286" s="150"/>
      <c r="AC286" s="150"/>
      <c r="AD286" s="150"/>
      <c r="AE286" s="150"/>
      <c r="AF286" s="150"/>
      <c r="AG286" s="150" t="s">
        <v>243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273" t="s">
        <v>533</v>
      </c>
      <c r="D287" s="274"/>
      <c r="E287" s="274"/>
      <c r="F287" s="274"/>
      <c r="G287" s="274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245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9" t="s">
        <v>534</v>
      </c>
      <c r="D288" s="189"/>
      <c r="E288" s="190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247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9" t="s">
        <v>535</v>
      </c>
      <c r="D289" s="189"/>
      <c r="E289" s="190">
        <v>6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247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ht="22.5" outlineLevel="1" x14ac:dyDescent="0.2">
      <c r="A290" s="167">
        <v>54</v>
      </c>
      <c r="B290" s="168" t="s">
        <v>536</v>
      </c>
      <c r="C290" s="184" t="s">
        <v>537</v>
      </c>
      <c r="D290" s="169" t="s">
        <v>368</v>
      </c>
      <c r="E290" s="170">
        <v>1.417E-2</v>
      </c>
      <c r="F290" s="171">
        <v>10810</v>
      </c>
      <c r="G290" s="172">
        <f>ROUND(E290*F290,2)</f>
        <v>153.18</v>
      </c>
      <c r="H290" s="171">
        <v>22.93</v>
      </c>
      <c r="I290" s="172">
        <f>ROUND(E290*H290,2)</f>
        <v>0.32</v>
      </c>
      <c r="J290" s="171">
        <v>10787.07</v>
      </c>
      <c r="K290" s="172">
        <f>ROUND(E290*J290,2)</f>
        <v>152.85</v>
      </c>
      <c r="L290" s="172">
        <v>21</v>
      </c>
      <c r="M290" s="172">
        <f>G290*(1+L290/100)</f>
        <v>185.34780000000001</v>
      </c>
      <c r="N290" s="172">
        <v>1.9539999999999998E-2</v>
      </c>
      <c r="O290" s="172">
        <f>ROUND(E290*N290,2)</f>
        <v>0</v>
      </c>
      <c r="P290" s="172">
        <v>0</v>
      </c>
      <c r="Q290" s="172">
        <f>ROUND(E290*P290,2)</f>
        <v>0</v>
      </c>
      <c r="R290" s="172" t="s">
        <v>369</v>
      </c>
      <c r="S290" s="172" t="s">
        <v>201</v>
      </c>
      <c r="T290" s="173" t="s">
        <v>201</v>
      </c>
      <c r="U290" s="159">
        <v>18.175000000000001</v>
      </c>
      <c r="V290" s="159">
        <f>ROUND(E290*U290,2)</f>
        <v>0.26</v>
      </c>
      <c r="W290" s="159"/>
      <c r="X290" s="159" t="s">
        <v>242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243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273" t="s">
        <v>538</v>
      </c>
      <c r="D291" s="274"/>
      <c r="E291" s="274"/>
      <c r="F291" s="274"/>
      <c r="G291" s="274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245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9" t="s">
        <v>509</v>
      </c>
      <c r="D292" s="189"/>
      <c r="E292" s="190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247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9" t="s">
        <v>539</v>
      </c>
      <c r="D293" s="189"/>
      <c r="E293" s="190">
        <v>1.1039999999999999E-2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247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9" t="s">
        <v>540</v>
      </c>
      <c r="D294" s="189"/>
      <c r="E294" s="190">
        <v>3.13E-3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247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22.5" outlineLevel="1" x14ac:dyDescent="0.2">
      <c r="A295" s="167">
        <v>55</v>
      </c>
      <c r="B295" s="168" t="s">
        <v>541</v>
      </c>
      <c r="C295" s="184" t="s">
        <v>542</v>
      </c>
      <c r="D295" s="169" t="s">
        <v>368</v>
      </c>
      <c r="E295" s="170">
        <v>0.34320000000000001</v>
      </c>
      <c r="F295" s="171">
        <v>9905</v>
      </c>
      <c r="G295" s="172">
        <f>ROUND(E295*F295,2)</f>
        <v>3399.4</v>
      </c>
      <c r="H295" s="171">
        <v>20.059999999999999</v>
      </c>
      <c r="I295" s="172">
        <f>ROUND(E295*H295,2)</f>
        <v>6.88</v>
      </c>
      <c r="J295" s="171">
        <v>9884.94</v>
      </c>
      <c r="K295" s="172">
        <f>ROUND(E295*J295,2)</f>
        <v>3392.51</v>
      </c>
      <c r="L295" s="172">
        <v>21</v>
      </c>
      <c r="M295" s="172">
        <f>G295*(1+L295/100)</f>
        <v>4113.2740000000003</v>
      </c>
      <c r="N295" s="172">
        <v>1.7090000000000001E-2</v>
      </c>
      <c r="O295" s="172">
        <f>ROUND(E295*N295,2)</f>
        <v>0.01</v>
      </c>
      <c r="P295" s="172">
        <v>0</v>
      </c>
      <c r="Q295" s="172">
        <f>ROUND(E295*P295,2)</f>
        <v>0</v>
      </c>
      <c r="R295" s="172" t="s">
        <v>369</v>
      </c>
      <c r="S295" s="172" t="s">
        <v>201</v>
      </c>
      <c r="T295" s="173" t="s">
        <v>201</v>
      </c>
      <c r="U295" s="159">
        <v>16.582999999999998</v>
      </c>
      <c r="V295" s="159">
        <f>ROUND(E295*U295,2)</f>
        <v>5.69</v>
      </c>
      <c r="W295" s="159"/>
      <c r="X295" s="159" t="s">
        <v>242</v>
      </c>
      <c r="Y295" s="150"/>
      <c r="Z295" s="150"/>
      <c r="AA295" s="150"/>
      <c r="AB295" s="150"/>
      <c r="AC295" s="150"/>
      <c r="AD295" s="150"/>
      <c r="AE295" s="150"/>
      <c r="AF295" s="150"/>
      <c r="AG295" s="150" t="s">
        <v>243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273" t="s">
        <v>538</v>
      </c>
      <c r="D296" s="274"/>
      <c r="E296" s="274"/>
      <c r="F296" s="274"/>
      <c r="G296" s="274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245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99" t="s">
        <v>509</v>
      </c>
      <c r="D297" s="189"/>
      <c r="E297" s="190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247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9" t="s">
        <v>543</v>
      </c>
      <c r="D298" s="189"/>
      <c r="E298" s="190">
        <v>9.1520000000000004E-2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247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9" t="s">
        <v>544</v>
      </c>
      <c r="D299" s="189"/>
      <c r="E299" s="190">
        <v>0.12298000000000001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247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9" t="s">
        <v>545</v>
      </c>
      <c r="D300" s="189"/>
      <c r="E300" s="190">
        <v>0.12870000000000001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247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67">
        <v>56</v>
      </c>
      <c r="B301" s="168" t="s">
        <v>546</v>
      </c>
      <c r="C301" s="184" t="s">
        <v>547</v>
      </c>
      <c r="D301" s="169" t="s">
        <v>252</v>
      </c>
      <c r="E301" s="170">
        <v>0.87787999999999999</v>
      </c>
      <c r="F301" s="171">
        <v>4095</v>
      </c>
      <c r="G301" s="172">
        <f>ROUND(E301*F301,2)</f>
        <v>3594.92</v>
      </c>
      <c r="H301" s="171">
        <v>3026.4</v>
      </c>
      <c r="I301" s="172">
        <f>ROUND(E301*H301,2)</f>
        <v>2656.82</v>
      </c>
      <c r="J301" s="171">
        <v>1068.5999999999999</v>
      </c>
      <c r="K301" s="172">
        <f>ROUND(E301*J301,2)</f>
        <v>938.1</v>
      </c>
      <c r="L301" s="172">
        <v>21</v>
      </c>
      <c r="M301" s="172">
        <f>G301*(1+L301/100)</f>
        <v>4349.8531999999996</v>
      </c>
      <c r="N301" s="172">
        <v>2.53999</v>
      </c>
      <c r="O301" s="172">
        <f>ROUND(E301*N301,2)</f>
        <v>2.23</v>
      </c>
      <c r="P301" s="172">
        <v>0</v>
      </c>
      <c r="Q301" s="172">
        <f>ROUND(E301*P301,2)</f>
        <v>0</v>
      </c>
      <c r="R301" s="172" t="s">
        <v>369</v>
      </c>
      <c r="S301" s="172" t="s">
        <v>201</v>
      </c>
      <c r="T301" s="173" t="s">
        <v>201</v>
      </c>
      <c r="U301" s="159">
        <v>2.2999999999999998</v>
      </c>
      <c r="V301" s="159">
        <f>ROUND(E301*U301,2)</f>
        <v>2.02</v>
      </c>
      <c r="W301" s="159"/>
      <c r="X301" s="159" t="s">
        <v>242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243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73" t="s">
        <v>548</v>
      </c>
      <c r="D302" s="274"/>
      <c r="E302" s="274"/>
      <c r="F302" s="274"/>
      <c r="G302" s="274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245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74" t="str">
        <f>C302</f>
        <v>táhel, rámových stojek, vzpěr (bez výztuže), s pomocným lešením o výšce podlahy do 1,90 m a pro zatížení do 1,5 kPa,</v>
      </c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271" t="s">
        <v>549</v>
      </c>
      <c r="D303" s="272"/>
      <c r="E303" s="272"/>
      <c r="F303" s="272"/>
      <c r="G303" s="272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206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99" t="s">
        <v>550</v>
      </c>
      <c r="D304" s="189"/>
      <c r="E304" s="190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247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9" t="s">
        <v>551</v>
      </c>
      <c r="D305" s="189"/>
      <c r="E305" s="190">
        <v>0.13500000000000001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247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9" t="s">
        <v>552</v>
      </c>
      <c r="D306" s="189"/>
      <c r="E306" s="190">
        <v>0.16875000000000001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247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9" t="s">
        <v>553</v>
      </c>
      <c r="D307" s="189"/>
      <c r="E307" s="190">
        <v>0.17813000000000001</v>
      </c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247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9" t="s">
        <v>554</v>
      </c>
      <c r="D308" s="189"/>
      <c r="E308" s="190">
        <v>0.39600000000000002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247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ht="22.5" outlineLevel="1" x14ac:dyDescent="0.2">
      <c r="A309" s="167">
        <v>57</v>
      </c>
      <c r="B309" s="168" t="s">
        <v>555</v>
      </c>
      <c r="C309" s="184" t="s">
        <v>556</v>
      </c>
      <c r="D309" s="169" t="s">
        <v>252</v>
      </c>
      <c r="E309" s="170">
        <v>3.1949999999999998</v>
      </c>
      <c r="F309" s="171">
        <v>6640</v>
      </c>
      <c r="G309" s="172">
        <f>ROUND(E309*F309,2)</f>
        <v>21214.799999999999</v>
      </c>
      <c r="H309" s="171">
        <v>4081.98</v>
      </c>
      <c r="I309" s="172">
        <f>ROUND(E309*H309,2)</f>
        <v>13041.93</v>
      </c>
      <c r="J309" s="171">
        <v>2558.02</v>
      </c>
      <c r="K309" s="172">
        <f>ROUND(E309*J309,2)</f>
        <v>8172.87</v>
      </c>
      <c r="L309" s="172">
        <v>21</v>
      </c>
      <c r="M309" s="172">
        <f>G309*(1+L309/100)</f>
        <v>25669.907999999999</v>
      </c>
      <c r="N309" s="172">
        <v>1.6865000000000001</v>
      </c>
      <c r="O309" s="172">
        <f>ROUND(E309*N309,2)</f>
        <v>5.39</v>
      </c>
      <c r="P309" s="172">
        <v>0</v>
      </c>
      <c r="Q309" s="172">
        <f>ROUND(E309*P309,2)</f>
        <v>0</v>
      </c>
      <c r="R309" s="172" t="s">
        <v>369</v>
      </c>
      <c r="S309" s="172" t="s">
        <v>201</v>
      </c>
      <c r="T309" s="173" t="s">
        <v>201</v>
      </c>
      <c r="U309" s="159">
        <v>5.5860000000000003</v>
      </c>
      <c r="V309" s="159">
        <f>ROUND(E309*U309,2)</f>
        <v>17.850000000000001</v>
      </c>
      <c r="W309" s="159"/>
      <c r="X309" s="159" t="s">
        <v>242</v>
      </c>
      <c r="Y309" s="150"/>
      <c r="Z309" s="150"/>
      <c r="AA309" s="150"/>
      <c r="AB309" s="150"/>
      <c r="AC309" s="150"/>
      <c r="AD309" s="150"/>
      <c r="AE309" s="150"/>
      <c r="AF309" s="150"/>
      <c r="AG309" s="150" t="s">
        <v>243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73" t="s">
        <v>557</v>
      </c>
      <c r="D310" s="274"/>
      <c r="E310" s="274"/>
      <c r="F310" s="274"/>
      <c r="G310" s="274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245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74" t="str">
        <f>C310</f>
        <v>volně stojících čtyřhranných až osmihranných (průřezu čtverce, T, nebo kříže), pravoúhlých pod omítku anebo režné (bez spárování)</v>
      </c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9" t="s">
        <v>246</v>
      </c>
      <c r="D311" s="189"/>
      <c r="E311" s="190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247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99" t="s">
        <v>558</v>
      </c>
      <c r="D312" s="189"/>
      <c r="E312" s="190">
        <v>2.4300000000000002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247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9" t="s">
        <v>559</v>
      </c>
      <c r="D313" s="189"/>
      <c r="E313" s="190">
        <v>0.76500000000000001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247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67">
        <v>58</v>
      </c>
      <c r="B314" s="168" t="s">
        <v>560</v>
      </c>
      <c r="C314" s="184" t="s">
        <v>561</v>
      </c>
      <c r="D314" s="169" t="s">
        <v>240</v>
      </c>
      <c r="E314" s="170">
        <v>25.3</v>
      </c>
      <c r="F314" s="171">
        <v>558</v>
      </c>
      <c r="G314" s="172">
        <f>ROUND(E314*F314,2)</f>
        <v>14117.4</v>
      </c>
      <c r="H314" s="171">
        <v>264.27999999999997</v>
      </c>
      <c r="I314" s="172">
        <f>ROUND(E314*H314,2)</f>
        <v>6686.28</v>
      </c>
      <c r="J314" s="171">
        <v>293.72000000000003</v>
      </c>
      <c r="K314" s="172">
        <f>ROUND(E314*J314,2)</f>
        <v>7431.12</v>
      </c>
      <c r="L314" s="172">
        <v>21</v>
      </c>
      <c r="M314" s="172">
        <f>G314*(1+L314/100)</f>
        <v>17082.054</v>
      </c>
      <c r="N314" s="172">
        <v>3.8080000000000003E-2</v>
      </c>
      <c r="O314" s="172">
        <f>ROUND(E314*N314,2)</f>
        <v>0.96</v>
      </c>
      <c r="P314" s="172">
        <v>0</v>
      </c>
      <c r="Q314" s="172">
        <f>ROUND(E314*P314,2)</f>
        <v>0</v>
      </c>
      <c r="R314" s="172" t="s">
        <v>369</v>
      </c>
      <c r="S314" s="172" t="s">
        <v>201</v>
      </c>
      <c r="T314" s="173" t="s">
        <v>201</v>
      </c>
      <c r="U314" s="159">
        <v>0.7</v>
      </c>
      <c r="V314" s="159">
        <f>ROUND(E314*U314,2)</f>
        <v>17.71</v>
      </c>
      <c r="W314" s="159"/>
      <c r="X314" s="159" t="s">
        <v>242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243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73" t="s">
        <v>562</v>
      </c>
      <c r="D315" s="274"/>
      <c r="E315" s="274"/>
      <c r="F315" s="274"/>
      <c r="G315" s="274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245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74" t="str">
        <f>C315</f>
        <v>(pilířů), rámových stojek, táhel nebo vzpěr svislých nebo šikmých (odkloněných) o výšce do 4 m včetně vzepření</v>
      </c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9" t="s">
        <v>550</v>
      </c>
      <c r="D316" s="189"/>
      <c r="E316" s="190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247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9" t="s">
        <v>563</v>
      </c>
      <c r="D317" s="189"/>
      <c r="E317" s="190">
        <v>5.4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247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9" t="s">
        <v>564</v>
      </c>
      <c r="D318" s="189"/>
      <c r="E318" s="190">
        <v>5.4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247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9" t="s">
        <v>565</v>
      </c>
      <c r="D319" s="189"/>
      <c r="E319" s="190">
        <v>5.7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247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9" t="s">
        <v>566</v>
      </c>
      <c r="D320" s="189"/>
      <c r="E320" s="190">
        <v>8.8000000000000007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247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2.5" outlineLevel="1" x14ac:dyDescent="0.2">
      <c r="A321" s="167">
        <v>59</v>
      </c>
      <c r="B321" s="168" t="s">
        <v>567</v>
      </c>
      <c r="C321" s="184" t="s">
        <v>568</v>
      </c>
      <c r="D321" s="169" t="s">
        <v>240</v>
      </c>
      <c r="E321" s="170">
        <v>25.3</v>
      </c>
      <c r="F321" s="171">
        <v>118.5</v>
      </c>
      <c r="G321" s="172">
        <f>ROUND(E321*F321,2)</f>
        <v>2998.05</v>
      </c>
      <c r="H321" s="171">
        <v>0</v>
      </c>
      <c r="I321" s="172">
        <f>ROUND(E321*H321,2)</f>
        <v>0</v>
      </c>
      <c r="J321" s="171">
        <v>118.5</v>
      </c>
      <c r="K321" s="172">
        <f>ROUND(E321*J321,2)</f>
        <v>2998.05</v>
      </c>
      <c r="L321" s="172">
        <v>21</v>
      </c>
      <c r="M321" s="172">
        <f>G321*(1+L321/100)</f>
        <v>3627.6405</v>
      </c>
      <c r="N321" s="172">
        <v>0</v>
      </c>
      <c r="O321" s="172">
        <f>ROUND(E321*N321,2)</f>
        <v>0</v>
      </c>
      <c r="P321" s="172">
        <v>0</v>
      </c>
      <c r="Q321" s="172">
        <f>ROUND(E321*P321,2)</f>
        <v>0</v>
      </c>
      <c r="R321" s="172" t="s">
        <v>369</v>
      </c>
      <c r="S321" s="172" t="s">
        <v>201</v>
      </c>
      <c r="T321" s="173" t="s">
        <v>201</v>
      </c>
      <c r="U321" s="159">
        <v>0.3</v>
      </c>
      <c r="V321" s="159">
        <f>ROUND(E321*U321,2)</f>
        <v>7.59</v>
      </c>
      <c r="W321" s="159"/>
      <c r="X321" s="159" t="s">
        <v>242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243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73" t="s">
        <v>562</v>
      </c>
      <c r="D322" s="274"/>
      <c r="E322" s="274"/>
      <c r="F322" s="274"/>
      <c r="G322" s="274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245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74" t="str">
        <f>C322</f>
        <v>(pilířů), rámových stojek, táhel nebo vzpěr svislých nebo šikmých (odkloněných) o výšce do 4 m včetně vzepření</v>
      </c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9" t="s">
        <v>569</v>
      </c>
      <c r="D323" s="189"/>
      <c r="E323" s="190">
        <v>25.3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247</v>
      </c>
      <c r="AH323" s="150">
        <v>5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22.5" outlineLevel="1" x14ac:dyDescent="0.2">
      <c r="A324" s="167">
        <v>60</v>
      </c>
      <c r="B324" s="168" t="s">
        <v>570</v>
      </c>
      <c r="C324" s="184" t="s">
        <v>571</v>
      </c>
      <c r="D324" s="169" t="s">
        <v>368</v>
      </c>
      <c r="E324" s="170">
        <v>0.12107</v>
      </c>
      <c r="F324" s="171">
        <v>41720</v>
      </c>
      <c r="G324" s="172">
        <f>ROUND(E324*F324,2)</f>
        <v>5051.04</v>
      </c>
      <c r="H324" s="171">
        <v>26291.49</v>
      </c>
      <c r="I324" s="172">
        <f>ROUND(E324*H324,2)</f>
        <v>3183.11</v>
      </c>
      <c r="J324" s="171">
        <v>15428.51</v>
      </c>
      <c r="K324" s="172">
        <f>ROUND(E324*J324,2)</f>
        <v>1867.93</v>
      </c>
      <c r="L324" s="172">
        <v>21</v>
      </c>
      <c r="M324" s="172">
        <f>G324*(1+L324/100)</f>
        <v>6111.7583999999997</v>
      </c>
      <c r="N324" s="172">
        <v>1.02396</v>
      </c>
      <c r="O324" s="172">
        <f>ROUND(E324*N324,2)</f>
        <v>0.12</v>
      </c>
      <c r="P324" s="172">
        <v>0</v>
      </c>
      <c r="Q324" s="172">
        <f>ROUND(E324*P324,2)</f>
        <v>0</v>
      </c>
      <c r="R324" s="172" t="s">
        <v>369</v>
      </c>
      <c r="S324" s="172" t="s">
        <v>201</v>
      </c>
      <c r="T324" s="173" t="s">
        <v>201</v>
      </c>
      <c r="U324" s="159">
        <v>29.568000000000001</v>
      </c>
      <c r="V324" s="159">
        <f>ROUND(E324*U324,2)</f>
        <v>3.58</v>
      </c>
      <c r="W324" s="159"/>
      <c r="X324" s="159" t="s">
        <v>242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243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73" t="s">
        <v>572</v>
      </c>
      <c r="D325" s="274"/>
      <c r="E325" s="274"/>
      <c r="F325" s="274"/>
      <c r="G325" s="274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245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9" t="s">
        <v>550</v>
      </c>
      <c r="D326" s="189"/>
      <c r="E326" s="190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247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9" t="s">
        <v>573</v>
      </c>
      <c r="D327" s="189"/>
      <c r="E327" s="190">
        <v>0.1153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247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200" t="s">
        <v>429</v>
      </c>
      <c r="D328" s="191"/>
      <c r="E328" s="192">
        <v>5.77E-3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247</v>
      </c>
      <c r="AH328" s="150">
        <v>4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ht="22.5" outlineLevel="1" x14ac:dyDescent="0.2">
      <c r="A329" s="167">
        <v>61</v>
      </c>
      <c r="B329" s="168" t="s">
        <v>574</v>
      </c>
      <c r="C329" s="184" t="s">
        <v>575</v>
      </c>
      <c r="D329" s="169" t="s">
        <v>420</v>
      </c>
      <c r="E329" s="170">
        <v>2</v>
      </c>
      <c r="F329" s="171">
        <v>186.5</v>
      </c>
      <c r="G329" s="172">
        <f>ROUND(E329*F329,2)</f>
        <v>373</v>
      </c>
      <c r="H329" s="171">
        <v>50.59</v>
      </c>
      <c r="I329" s="172">
        <f>ROUND(E329*H329,2)</f>
        <v>101.18</v>
      </c>
      <c r="J329" s="171">
        <v>135.91</v>
      </c>
      <c r="K329" s="172">
        <f>ROUND(E329*J329,2)</f>
        <v>271.82</v>
      </c>
      <c r="L329" s="172">
        <v>21</v>
      </c>
      <c r="M329" s="172">
        <f>G329*(1+L329/100)</f>
        <v>451.33</v>
      </c>
      <c r="N329" s="172">
        <v>2.5600000000000001E-2</v>
      </c>
      <c r="O329" s="172">
        <f>ROUND(E329*N329,2)</f>
        <v>0.05</v>
      </c>
      <c r="P329" s="172">
        <v>0</v>
      </c>
      <c r="Q329" s="172">
        <f>ROUND(E329*P329,2)</f>
        <v>0</v>
      </c>
      <c r="R329" s="172" t="s">
        <v>450</v>
      </c>
      <c r="S329" s="172" t="s">
        <v>201</v>
      </c>
      <c r="T329" s="173" t="s">
        <v>201</v>
      </c>
      <c r="U329" s="159">
        <v>0.30099999999999999</v>
      </c>
      <c r="V329" s="159">
        <f>ROUND(E329*U329,2)</f>
        <v>0.6</v>
      </c>
      <c r="W329" s="159"/>
      <c r="X329" s="159" t="s">
        <v>242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243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73" t="s">
        <v>451</v>
      </c>
      <c r="D330" s="274"/>
      <c r="E330" s="274"/>
      <c r="F330" s="274"/>
      <c r="G330" s="274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245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9" t="s">
        <v>576</v>
      </c>
      <c r="D331" s="189"/>
      <c r="E331" s="190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247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9" t="s">
        <v>577</v>
      </c>
      <c r="D332" s="189"/>
      <c r="E332" s="190">
        <v>2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247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67">
        <v>62</v>
      </c>
      <c r="B333" s="168" t="s">
        <v>578</v>
      </c>
      <c r="C333" s="184" t="s">
        <v>579</v>
      </c>
      <c r="D333" s="169" t="s">
        <v>252</v>
      </c>
      <c r="E333" s="170">
        <v>0.21</v>
      </c>
      <c r="F333" s="171">
        <v>7000</v>
      </c>
      <c r="G333" s="172">
        <f>ROUND(E333*F333,2)</f>
        <v>1470</v>
      </c>
      <c r="H333" s="171">
        <v>5156.59</v>
      </c>
      <c r="I333" s="172">
        <f>ROUND(E333*H333,2)</f>
        <v>1082.8800000000001</v>
      </c>
      <c r="J333" s="171">
        <v>1843.41</v>
      </c>
      <c r="K333" s="172">
        <f>ROUND(E333*J333,2)</f>
        <v>387.12</v>
      </c>
      <c r="L333" s="172">
        <v>21</v>
      </c>
      <c r="M333" s="172">
        <f>G333*(1+L333/100)</f>
        <v>1778.7</v>
      </c>
      <c r="N333" s="172">
        <v>0.76895000000000002</v>
      </c>
      <c r="O333" s="172">
        <f>ROUND(E333*N333,2)</f>
        <v>0.16</v>
      </c>
      <c r="P333" s="172">
        <v>0</v>
      </c>
      <c r="Q333" s="172">
        <f>ROUND(E333*P333,2)</f>
        <v>0</v>
      </c>
      <c r="R333" s="172" t="s">
        <v>450</v>
      </c>
      <c r="S333" s="172" t="s">
        <v>201</v>
      </c>
      <c r="T333" s="173" t="s">
        <v>201</v>
      </c>
      <c r="U333" s="159">
        <v>4.0937200000000002</v>
      </c>
      <c r="V333" s="159">
        <f>ROUND(E333*U333,2)</f>
        <v>0.86</v>
      </c>
      <c r="W333" s="159"/>
      <c r="X333" s="159" t="s">
        <v>242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243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73" t="s">
        <v>451</v>
      </c>
      <c r="D334" s="274"/>
      <c r="E334" s="274"/>
      <c r="F334" s="274"/>
      <c r="G334" s="274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245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9" t="s">
        <v>246</v>
      </c>
      <c r="D335" s="189"/>
      <c r="E335" s="190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247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9" t="s">
        <v>580</v>
      </c>
      <c r="D336" s="189"/>
      <c r="E336" s="190">
        <v>0.1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247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9" t="s">
        <v>581</v>
      </c>
      <c r="D337" s="189"/>
      <c r="E337" s="190">
        <v>0.11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247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22.5" outlineLevel="1" x14ac:dyDescent="0.2">
      <c r="A338" s="167">
        <v>63</v>
      </c>
      <c r="B338" s="168" t="s">
        <v>582</v>
      </c>
      <c r="C338" s="184" t="s">
        <v>583</v>
      </c>
      <c r="D338" s="169" t="s">
        <v>240</v>
      </c>
      <c r="E338" s="170">
        <v>10.438000000000001</v>
      </c>
      <c r="F338" s="171">
        <v>1055</v>
      </c>
      <c r="G338" s="172">
        <f>ROUND(E338*F338,2)</f>
        <v>11012.09</v>
      </c>
      <c r="H338" s="171">
        <v>486.84</v>
      </c>
      <c r="I338" s="172">
        <f>ROUND(E338*H338,2)</f>
        <v>5081.6400000000003</v>
      </c>
      <c r="J338" s="171">
        <v>568.16</v>
      </c>
      <c r="K338" s="172">
        <f>ROUND(E338*J338,2)</f>
        <v>5930.45</v>
      </c>
      <c r="L338" s="172">
        <v>21</v>
      </c>
      <c r="M338" s="172">
        <f>G338*(1+L338/100)</f>
        <v>13324.6289</v>
      </c>
      <c r="N338" s="172">
        <v>2.58E-2</v>
      </c>
      <c r="O338" s="172">
        <f>ROUND(E338*N338,2)</f>
        <v>0.27</v>
      </c>
      <c r="P338" s="172">
        <v>0</v>
      </c>
      <c r="Q338" s="172">
        <f>ROUND(E338*P338,2)</f>
        <v>0</v>
      </c>
      <c r="R338" s="172" t="s">
        <v>369</v>
      </c>
      <c r="S338" s="172" t="s">
        <v>201</v>
      </c>
      <c r="T338" s="173" t="s">
        <v>201</v>
      </c>
      <c r="U338" s="159">
        <v>1.252</v>
      </c>
      <c r="V338" s="159">
        <f>ROUND(E338*U338,2)</f>
        <v>13.07</v>
      </c>
      <c r="W338" s="159"/>
      <c r="X338" s="159" t="s">
        <v>242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243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22.5" outlineLevel="1" x14ac:dyDescent="0.2">
      <c r="A339" s="157"/>
      <c r="B339" s="158"/>
      <c r="C339" s="273" t="s">
        <v>584</v>
      </c>
      <c r="D339" s="274"/>
      <c r="E339" s="274"/>
      <c r="F339" s="274"/>
      <c r="G339" s="274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245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74" t="str">
        <f>C339</f>
        <v>zřízení nosné konstrukce příčky, vložení tepelné izolace tl. do 5 cm, montáž desek, tmelení spár Q2 a úprava rohů. Včetně dodávek materiálu.</v>
      </c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9" t="s">
        <v>246</v>
      </c>
      <c r="D340" s="189"/>
      <c r="E340" s="190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247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99" t="s">
        <v>585</v>
      </c>
      <c r="D341" s="189"/>
      <c r="E341" s="190">
        <v>10.438000000000001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247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33.75" outlineLevel="1" x14ac:dyDescent="0.2">
      <c r="A342" s="167">
        <v>64</v>
      </c>
      <c r="B342" s="168" t="s">
        <v>586</v>
      </c>
      <c r="C342" s="184" t="s">
        <v>587</v>
      </c>
      <c r="D342" s="169" t="s">
        <v>420</v>
      </c>
      <c r="E342" s="170">
        <v>1</v>
      </c>
      <c r="F342" s="171">
        <v>690</v>
      </c>
      <c r="G342" s="172">
        <f>ROUND(E342*F342,2)</f>
        <v>690</v>
      </c>
      <c r="H342" s="171">
        <v>337.53</v>
      </c>
      <c r="I342" s="172">
        <f>ROUND(E342*H342,2)</f>
        <v>337.53</v>
      </c>
      <c r="J342" s="171">
        <v>352.47</v>
      </c>
      <c r="K342" s="172">
        <f>ROUND(E342*J342,2)</f>
        <v>352.47</v>
      </c>
      <c r="L342" s="172">
        <v>21</v>
      </c>
      <c r="M342" s="172">
        <f>G342*(1+L342/100)</f>
        <v>834.9</v>
      </c>
      <c r="N342" s="172">
        <v>6.4700000000000001E-3</v>
      </c>
      <c r="O342" s="172">
        <f>ROUND(E342*N342,2)</f>
        <v>0.01</v>
      </c>
      <c r="P342" s="172">
        <v>0</v>
      </c>
      <c r="Q342" s="172">
        <f>ROUND(E342*P342,2)</f>
        <v>0</v>
      </c>
      <c r="R342" s="172" t="s">
        <v>369</v>
      </c>
      <c r="S342" s="172" t="s">
        <v>201</v>
      </c>
      <c r="T342" s="173" t="s">
        <v>201</v>
      </c>
      <c r="U342" s="159">
        <v>0.66</v>
      </c>
      <c r="V342" s="159">
        <f>ROUND(E342*U342,2)</f>
        <v>0.66</v>
      </c>
      <c r="W342" s="159"/>
      <c r="X342" s="159" t="s">
        <v>242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243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9" t="s">
        <v>246</v>
      </c>
      <c r="D343" s="189"/>
      <c r="E343" s="190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247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99" t="s">
        <v>588</v>
      </c>
      <c r="D344" s="189"/>
      <c r="E344" s="190">
        <v>1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247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ht="22.5" outlineLevel="1" x14ac:dyDescent="0.2">
      <c r="A345" s="167">
        <v>65</v>
      </c>
      <c r="B345" s="168" t="s">
        <v>589</v>
      </c>
      <c r="C345" s="184" t="s">
        <v>590</v>
      </c>
      <c r="D345" s="169" t="s">
        <v>240</v>
      </c>
      <c r="E345" s="170">
        <v>2.94</v>
      </c>
      <c r="F345" s="171">
        <v>696</v>
      </c>
      <c r="G345" s="172">
        <f>ROUND(E345*F345,2)</f>
        <v>2046.24</v>
      </c>
      <c r="H345" s="171">
        <v>460.6</v>
      </c>
      <c r="I345" s="172">
        <f>ROUND(E345*H345,2)</f>
        <v>1354.16</v>
      </c>
      <c r="J345" s="171">
        <v>235.4</v>
      </c>
      <c r="K345" s="172">
        <f>ROUND(E345*J345,2)</f>
        <v>692.08</v>
      </c>
      <c r="L345" s="172">
        <v>21</v>
      </c>
      <c r="M345" s="172">
        <f>G345*(1+L345/100)</f>
        <v>2475.9503999999997</v>
      </c>
      <c r="N345" s="172">
        <v>7.8560000000000005E-2</v>
      </c>
      <c r="O345" s="172">
        <f>ROUND(E345*N345,2)</f>
        <v>0.23</v>
      </c>
      <c r="P345" s="172">
        <v>0</v>
      </c>
      <c r="Q345" s="172">
        <f>ROUND(E345*P345,2)</f>
        <v>0</v>
      </c>
      <c r="R345" s="172" t="s">
        <v>369</v>
      </c>
      <c r="S345" s="172" t="s">
        <v>201</v>
      </c>
      <c r="T345" s="173" t="s">
        <v>201</v>
      </c>
      <c r="U345" s="159">
        <v>0.49390000000000001</v>
      </c>
      <c r="V345" s="159">
        <f>ROUND(E345*U345,2)</f>
        <v>1.45</v>
      </c>
      <c r="W345" s="159"/>
      <c r="X345" s="159" t="s">
        <v>242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243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57"/>
      <c r="B346" s="158"/>
      <c r="C346" s="273" t="s">
        <v>591</v>
      </c>
      <c r="D346" s="274"/>
      <c r="E346" s="274"/>
      <c r="F346" s="274"/>
      <c r="G346" s="274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245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74" t="str">
        <f>C346</f>
        <v>jednoduché nebo příčky zděné do svislé dřevěné, cihelné, betonové nebo ocelové konstrukce na jakoukoliv maltu vápenocementovou (MVC) nebo cementovou (MC),</v>
      </c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9" t="s">
        <v>246</v>
      </c>
      <c r="D347" s="189"/>
      <c r="E347" s="190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247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9" t="s">
        <v>592</v>
      </c>
      <c r="D348" s="189"/>
      <c r="E348" s="190">
        <v>2.94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247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67">
        <v>66</v>
      </c>
      <c r="B349" s="168" t="s">
        <v>593</v>
      </c>
      <c r="C349" s="184" t="s">
        <v>594</v>
      </c>
      <c r="D349" s="169" t="s">
        <v>240</v>
      </c>
      <c r="E349" s="170">
        <v>79.753</v>
      </c>
      <c r="F349" s="171">
        <v>674</v>
      </c>
      <c r="G349" s="172">
        <f>ROUND(E349*F349,2)</f>
        <v>53753.52</v>
      </c>
      <c r="H349" s="171">
        <v>427.17</v>
      </c>
      <c r="I349" s="172">
        <f>ROUND(E349*H349,2)</f>
        <v>34068.089999999997</v>
      </c>
      <c r="J349" s="171">
        <v>246.83</v>
      </c>
      <c r="K349" s="172">
        <f>ROUND(E349*J349,2)</f>
        <v>19685.43</v>
      </c>
      <c r="L349" s="172">
        <v>21</v>
      </c>
      <c r="M349" s="172">
        <f>G349*(1+L349/100)</f>
        <v>65041.759199999993</v>
      </c>
      <c r="N349" s="172">
        <v>0.10091</v>
      </c>
      <c r="O349" s="172">
        <f>ROUND(E349*N349,2)</f>
        <v>8.0500000000000007</v>
      </c>
      <c r="P349" s="172">
        <v>0</v>
      </c>
      <c r="Q349" s="172">
        <f>ROUND(E349*P349,2)</f>
        <v>0</v>
      </c>
      <c r="R349" s="172" t="s">
        <v>369</v>
      </c>
      <c r="S349" s="172" t="s">
        <v>201</v>
      </c>
      <c r="T349" s="173" t="s">
        <v>201</v>
      </c>
      <c r="U349" s="159">
        <v>0.52090000000000003</v>
      </c>
      <c r="V349" s="159">
        <f>ROUND(E349*U349,2)</f>
        <v>41.54</v>
      </c>
      <c r="W349" s="159"/>
      <c r="X349" s="159" t="s">
        <v>242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243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ht="22.5" outlineLevel="1" x14ac:dyDescent="0.2">
      <c r="A350" s="157"/>
      <c r="B350" s="158"/>
      <c r="C350" s="273" t="s">
        <v>591</v>
      </c>
      <c r="D350" s="274"/>
      <c r="E350" s="274"/>
      <c r="F350" s="274"/>
      <c r="G350" s="274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245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74" t="str">
        <f>C350</f>
        <v>jednoduché nebo příčky zděné do svislé dřevěné, cihelné, betonové nebo ocelové konstrukce na jakoukoliv maltu vápenocementovou (MVC) nebo cementovou (MC),</v>
      </c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9" t="s">
        <v>246</v>
      </c>
      <c r="D351" s="189"/>
      <c r="E351" s="190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247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9" t="s">
        <v>595</v>
      </c>
      <c r="D352" s="189"/>
      <c r="E352" s="190">
        <v>15.87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247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199" t="s">
        <v>596</v>
      </c>
      <c r="D353" s="189"/>
      <c r="E353" s="190">
        <v>-1.379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247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9" t="s">
        <v>597</v>
      </c>
      <c r="D354" s="189"/>
      <c r="E354" s="190">
        <v>-1.5760000000000001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247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9" t="s">
        <v>598</v>
      </c>
      <c r="D355" s="189"/>
      <c r="E355" s="190">
        <v>29.67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247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9" t="s">
        <v>599</v>
      </c>
      <c r="D356" s="189"/>
      <c r="E356" s="190">
        <v>-3.1520000000000001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247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9" t="s">
        <v>600</v>
      </c>
      <c r="D357" s="189"/>
      <c r="E357" s="190">
        <v>4.05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247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99" t="s">
        <v>601</v>
      </c>
      <c r="D358" s="189"/>
      <c r="E358" s="190">
        <v>45.134999999999998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247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9" t="s">
        <v>602</v>
      </c>
      <c r="D359" s="189"/>
      <c r="E359" s="190">
        <v>-4.1369999999999996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247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9" t="s">
        <v>603</v>
      </c>
      <c r="D360" s="189"/>
      <c r="E360" s="190">
        <v>-4.7279999999999998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247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22.5" outlineLevel="1" x14ac:dyDescent="0.2">
      <c r="A361" s="167">
        <v>67</v>
      </c>
      <c r="B361" s="168" t="s">
        <v>604</v>
      </c>
      <c r="C361" s="184" t="s">
        <v>605</v>
      </c>
      <c r="D361" s="169" t="s">
        <v>240</v>
      </c>
      <c r="E361" s="170">
        <v>6</v>
      </c>
      <c r="F361" s="171">
        <v>759</v>
      </c>
      <c r="G361" s="172">
        <f>ROUND(E361*F361,2)</f>
        <v>4554</v>
      </c>
      <c r="H361" s="171">
        <v>496.73</v>
      </c>
      <c r="I361" s="172">
        <f>ROUND(E361*H361,2)</f>
        <v>2980.38</v>
      </c>
      <c r="J361" s="171">
        <v>262.27</v>
      </c>
      <c r="K361" s="172">
        <f>ROUND(E361*J361,2)</f>
        <v>1573.62</v>
      </c>
      <c r="L361" s="172">
        <v>21</v>
      </c>
      <c r="M361" s="172">
        <f>G361*(1+L361/100)</f>
        <v>5510.34</v>
      </c>
      <c r="N361" s="172">
        <v>0.12268999999999999</v>
      </c>
      <c r="O361" s="172">
        <f>ROUND(E361*N361,2)</f>
        <v>0.74</v>
      </c>
      <c r="P361" s="172">
        <v>0</v>
      </c>
      <c r="Q361" s="172">
        <f>ROUND(E361*P361,2)</f>
        <v>0</v>
      </c>
      <c r="R361" s="172" t="s">
        <v>369</v>
      </c>
      <c r="S361" s="172" t="s">
        <v>201</v>
      </c>
      <c r="T361" s="173" t="s">
        <v>201</v>
      </c>
      <c r="U361" s="159">
        <v>0.55674999999999997</v>
      </c>
      <c r="V361" s="159">
        <f>ROUND(E361*U361,2)</f>
        <v>3.34</v>
      </c>
      <c r="W361" s="159"/>
      <c r="X361" s="159" t="s">
        <v>242</v>
      </c>
      <c r="Y361" s="150"/>
      <c r="Z361" s="150"/>
      <c r="AA361" s="150"/>
      <c r="AB361" s="150"/>
      <c r="AC361" s="150"/>
      <c r="AD361" s="150"/>
      <c r="AE361" s="150"/>
      <c r="AF361" s="150"/>
      <c r="AG361" s="150" t="s">
        <v>243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22.5" outlineLevel="1" x14ac:dyDescent="0.2">
      <c r="A362" s="157"/>
      <c r="B362" s="158"/>
      <c r="C362" s="273" t="s">
        <v>591</v>
      </c>
      <c r="D362" s="274"/>
      <c r="E362" s="274"/>
      <c r="F362" s="274"/>
      <c r="G362" s="274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245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74" t="str">
        <f>C362</f>
        <v>jednoduché nebo příčky zděné do svislé dřevěné, cihelné, betonové nebo ocelové konstrukce na jakoukoliv maltu vápenocementovou (MVC) nebo cementovou (MC),</v>
      </c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9" t="s">
        <v>246</v>
      </c>
      <c r="D363" s="189"/>
      <c r="E363" s="190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247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9" t="s">
        <v>606</v>
      </c>
      <c r="D364" s="189"/>
      <c r="E364" s="190">
        <v>6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247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67">
        <v>68</v>
      </c>
      <c r="B365" s="168" t="s">
        <v>607</v>
      </c>
      <c r="C365" s="184" t="s">
        <v>608</v>
      </c>
      <c r="D365" s="169" t="s">
        <v>353</v>
      </c>
      <c r="E365" s="170">
        <v>22.4</v>
      </c>
      <c r="F365" s="171">
        <v>127.5</v>
      </c>
      <c r="G365" s="172">
        <f>ROUND(E365*F365,2)</f>
        <v>2856</v>
      </c>
      <c r="H365" s="171">
        <v>22.63</v>
      </c>
      <c r="I365" s="172">
        <f>ROUND(E365*H365,2)</f>
        <v>506.91</v>
      </c>
      <c r="J365" s="171">
        <v>104.87</v>
      </c>
      <c r="K365" s="172">
        <f>ROUND(E365*J365,2)</f>
        <v>2349.09</v>
      </c>
      <c r="L365" s="172">
        <v>21</v>
      </c>
      <c r="M365" s="172">
        <f>G365*(1+L365/100)</f>
        <v>3455.7599999999998</v>
      </c>
      <c r="N365" s="172">
        <v>1.0200000000000001E-3</v>
      </c>
      <c r="O365" s="172">
        <f>ROUND(E365*N365,2)</f>
        <v>0.02</v>
      </c>
      <c r="P365" s="172">
        <v>0</v>
      </c>
      <c r="Q365" s="172">
        <f>ROUND(E365*P365,2)</f>
        <v>0</v>
      </c>
      <c r="R365" s="172" t="s">
        <v>369</v>
      </c>
      <c r="S365" s="172" t="s">
        <v>201</v>
      </c>
      <c r="T365" s="173" t="s">
        <v>201</v>
      </c>
      <c r="U365" s="159">
        <v>0.223</v>
      </c>
      <c r="V365" s="159">
        <f>ROUND(E365*U365,2)</f>
        <v>5</v>
      </c>
      <c r="W365" s="159"/>
      <c r="X365" s="159" t="s">
        <v>242</v>
      </c>
      <c r="Y365" s="150"/>
      <c r="Z365" s="150"/>
      <c r="AA365" s="150"/>
      <c r="AB365" s="150"/>
      <c r="AC365" s="150"/>
      <c r="AD365" s="150"/>
      <c r="AE365" s="150"/>
      <c r="AF365" s="150"/>
      <c r="AG365" s="150" t="s">
        <v>243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73" t="s">
        <v>609</v>
      </c>
      <c r="D366" s="274"/>
      <c r="E366" s="274"/>
      <c r="F366" s="274"/>
      <c r="G366" s="274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245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71" t="s">
        <v>504</v>
      </c>
      <c r="D367" s="272"/>
      <c r="E367" s="272"/>
      <c r="F367" s="272"/>
      <c r="G367" s="272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206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9" t="s">
        <v>246</v>
      </c>
      <c r="D368" s="189"/>
      <c r="E368" s="190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247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9" t="s">
        <v>610</v>
      </c>
      <c r="D369" s="189"/>
      <c r="E369" s="190">
        <v>5.6</v>
      </c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247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9" t="s">
        <v>611</v>
      </c>
      <c r="D370" s="189"/>
      <c r="E370" s="190">
        <v>2.8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247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9" t="s">
        <v>612</v>
      </c>
      <c r="D371" s="189"/>
      <c r="E371" s="190">
        <v>5.6</v>
      </c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247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199" t="s">
        <v>613</v>
      </c>
      <c r="D372" s="189"/>
      <c r="E372" s="190">
        <v>5.6</v>
      </c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247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9" t="s">
        <v>614</v>
      </c>
      <c r="D373" s="189"/>
      <c r="E373" s="190">
        <v>2.8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247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67">
        <v>69</v>
      </c>
      <c r="B374" s="168" t="s">
        <v>615</v>
      </c>
      <c r="C374" s="184" t="s">
        <v>616</v>
      </c>
      <c r="D374" s="169" t="s">
        <v>353</v>
      </c>
      <c r="E374" s="170">
        <v>5.6</v>
      </c>
      <c r="F374" s="171">
        <v>81.8</v>
      </c>
      <c r="G374" s="172">
        <f>ROUND(E374*F374,2)</f>
        <v>458.08</v>
      </c>
      <c r="H374" s="171">
        <v>24.02</v>
      </c>
      <c r="I374" s="172">
        <f>ROUND(E374*H374,2)</f>
        <v>134.51</v>
      </c>
      <c r="J374" s="171">
        <v>57.78</v>
      </c>
      <c r="K374" s="172">
        <f>ROUND(E374*J374,2)</f>
        <v>323.57</v>
      </c>
      <c r="L374" s="172">
        <v>21</v>
      </c>
      <c r="M374" s="172">
        <f>G374*(1+L374/100)</f>
        <v>554.27679999999998</v>
      </c>
      <c r="N374" s="172">
        <v>1.0200000000000001E-3</v>
      </c>
      <c r="O374" s="172">
        <f>ROUND(E374*N374,2)</f>
        <v>0.01</v>
      </c>
      <c r="P374" s="172">
        <v>0</v>
      </c>
      <c r="Q374" s="172">
        <f>ROUND(E374*P374,2)</f>
        <v>0</v>
      </c>
      <c r="R374" s="172" t="s">
        <v>369</v>
      </c>
      <c r="S374" s="172" t="s">
        <v>201</v>
      </c>
      <c r="T374" s="173" t="s">
        <v>201</v>
      </c>
      <c r="U374" s="159">
        <v>0.123</v>
      </c>
      <c r="V374" s="159">
        <f>ROUND(E374*U374,2)</f>
        <v>0.69</v>
      </c>
      <c r="W374" s="159"/>
      <c r="X374" s="159" t="s">
        <v>242</v>
      </c>
      <c r="Y374" s="150"/>
      <c r="Z374" s="150"/>
      <c r="AA374" s="150"/>
      <c r="AB374" s="150"/>
      <c r="AC374" s="150"/>
      <c r="AD374" s="150"/>
      <c r="AE374" s="150"/>
      <c r="AF374" s="150"/>
      <c r="AG374" s="150" t="s">
        <v>243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73" t="s">
        <v>609</v>
      </c>
      <c r="D375" s="274"/>
      <c r="E375" s="274"/>
      <c r="F375" s="274"/>
      <c r="G375" s="274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245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71" t="s">
        <v>504</v>
      </c>
      <c r="D376" s="272"/>
      <c r="E376" s="272"/>
      <c r="F376" s="272"/>
      <c r="G376" s="272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206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9" t="s">
        <v>246</v>
      </c>
      <c r="D377" s="189"/>
      <c r="E377" s="190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247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9" t="s">
        <v>617</v>
      </c>
      <c r="D378" s="189"/>
      <c r="E378" s="190">
        <v>5.6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247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67">
        <v>70</v>
      </c>
      <c r="B379" s="168" t="s">
        <v>618</v>
      </c>
      <c r="C379" s="184" t="s">
        <v>619</v>
      </c>
      <c r="D379" s="169" t="s">
        <v>240</v>
      </c>
      <c r="E379" s="170">
        <v>2.2959999999999998</v>
      </c>
      <c r="F379" s="171">
        <v>994</v>
      </c>
      <c r="G379" s="172">
        <f>ROUND(E379*F379,2)</f>
        <v>2282.2199999999998</v>
      </c>
      <c r="H379" s="171">
        <v>427.08</v>
      </c>
      <c r="I379" s="172">
        <f>ROUND(E379*H379,2)</f>
        <v>980.58</v>
      </c>
      <c r="J379" s="171">
        <v>566.91999999999996</v>
      </c>
      <c r="K379" s="172">
        <f>ROUND(E379*J379,2)</f>
        <v>1301.6500000000001</v>
      </c>
      <c r="L379" s="172">
        <v>21</v>
      </c>
      <c r="M379" s="172">
        <f>G379*(1+L379/100)</f>
        <v>2761.4861999999998</v>
      </c>
      <c r="N379" s="172">
        <v>0.15679999999999999</v>
      </c>
      <c r="O379" s="172">
        <f>ROUND(E379*N379,2)</f>
        <v>0.36</v>
      </c>
      <c r="P379" s="172">
        <v>0</v>
      </c>
      <c r="Q379" s="172">
        <f>ROUND(E379*P379,2)</f>
        <v>0</v>
      </c>
      <c r="R379" s="172" t="s">
        <v>369</v>
      </c>
      <c r="S379" s="172" t="s">
        <v>201</v>
      </c>
      <c r="T379" s="173" t="s">
        <v>201</v>
      </c>
      <c r="U379" s="159">
        <v>1.2225999999999999</v>
      </c>
      <c r="V379" s="159">
        <f>ROUND(E379*U379,2)</f>
        <v>2.81</v>
      </c>
      <c r="W379" s="159"/>
      <c r="X379" s="159" t="s">
        <v>242</v>
      </c>
      <c r="Y379" s="150"/>
      <c r="Z379" s="150"/>
      <c r="AA379" s="150"/>
      <c r="AB379" s="150"/>
      <c r="AC379" s="150"/>
      <c r="AD379" s="150"/>
      <c r="AE379" s="150"/>
      <c r="AF379" s="150"/>
      <c r="AG379" s="150" t="s">
        <v>243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273" t="s">
        <v>620</v>
      </c>
      <c r="D380" s="274"/>
      <c r="E380" s="274"/>
      <c r="F380" s="274"/>
      <c r="G380" s="274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245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9" t="s">
        <v>534</v>
      </c>
      <c r="D381" s="189"/>
      <c r="E381" s="190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247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9" t="s">
        <v>621</v>
      </c>
      <c r="D382" s="189"/>
      <c r="E382" s="190">
        <v>0.48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247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9" t="s">
        <v>622</v>
      </c>
      <c r="D383" s="189"/>
      <c r="E383" s="190">
        <v>0.13600000000000001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247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9" t="s">
        <v>623</v>
      </c>
      <c r="D384" s="189"/>
      <c r="E384" s="190">
        <v>0.44800000000000001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247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9" t="s">
        <v>624</v>
      </c>
      <c r="D385" s="189"/>
      <c r="E385" s="190">
        <v>0.60199999999999998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247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9" t="s">
        <v>625</v>
      </c>
      <c r="D386" s="189"/>
      <c r="E386" s="190">
        <v>0.63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247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22.5" outlineLevel="1" x14ac:dyDescent="0.2">
      <c r="A387" s="167">
        <v>71</v>
      </c>
      <c r="B387" s="168" t="s">
        <v>626</v>
      </c>
      <c r="C387" s="184" t="s">
        <v>627</v>
      </c>
      <c r="D387" s="169" t="s">
        <v>240</v>
      </c>
      <c r="E387" s="170">
        <v>7.47</v>
      </c>
      <c r="F387" s="171">
        <v>436</v>
      </c>
      <c r="G387" s="172">
        <f>ROUND(E387*F387,2)</f>
        <v>3256.92</v>
      </c>
      <c r="H387" s="171">
        <v>58.68</v>
      </c>
      <c r="I387" s="172">
        <f>ROUND(E387*H387,2)</f>
        <v>438.34</v>
      </c>
      <c r="J387" s="171">
        <v>377.32</v>
      </c>
      <c r="K387" s="172">
        <f>ROUND(E387*J387,2)</f>
        <v>2818.58</v>
      </c>
      <c r="L387" s="172">
        <v>21</v>
      </c>
      <c r="M387" s="172">
        <f>G387*(1+L387/100)</f>
        <v>3940.8732</v>
      </c>
      <c r="N387" s="172">
        <v>5.4200000000000003E-3</v>
      </c>
      <c r="O387" s="172">
        <f>ROUND(E387*N387,2)</f>
        <v>0.04</v>
      </c>
      <c r="P387" s="172">
        <v>0</v>
      </c>
      <c r="Q387" s="172">
        <f>ROUND(E387*P387,2)</f>
        <v>0</v>
      </c>
      <c r="R387" s="172" t="s">
        <v>369</v>
      </c>
      <c r="S387" s="172" t="s">
        <v>201</v>
      </c>
      <c r="T387" s="173" t="s">
        <v>201</v>
      </c>
      <c r="U387" s="159">
        <v>0.89205000000000001</v>
      </c>
      <c r="V387" s="159">
        <f>ROUND(E387*U387,2)</f>
        <v>6.66</v>
      </c>
      <c r="W387" s="159"/>
      <c r="X387" s="159" t="s">
        <v>242</v>
      </c>
      <c r="Y387" s="150"/>
      <c r="Z387" s="150"/>
      <c r="AA387" s="150"/>
      <c r="AB387" s="150"/>
      <c r="AC387" s="150"/>
      <c r="AD387" s="150"/>
      <c r="AE387" s="150"/>
      <c r="AF387" s="150"/>
      <c r="AG387" s="150" t="s">
        <v>243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22.5" outlineLevel="1" x14ac:dyDescent="0.2">
      <c r="A388" s="157"/>
      <c r="B388" s="158"/>
      <c r="C388" s="273" t="s">
        <v>628</v>
      </c>
      <c r="D388" s="274"/>
      <c r="E388" s="274"/>
      <c r="F388" s="274"/>
      <c r="G388" s="274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245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74" t="str">
        <f>C388</f>
        <v>plentování potrubí, válcovaných nosníků, výklenků nebo nik, jakéhokoliv tvaru, na jakoukoliv maltu, s potřebným vypnutím pletiva, přetažením a zakotvením drátů a provedení postřiku maltou,</v>
      </c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9" t="s">
        <v>534</v>
      </c>
      <c r="D389" s="189"/>
      <c r="E389" s="190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247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9" t="s">
        <v>629</v>
      </c>
      <c r="D390" s="189"/>
      <c r="E390" s="190">
        <v>1.8</v>
      </c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247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9" t="s">
        <v>630</v>
      </c>
      <c r="D391" s="189"/>
      <c r="E391" s="190">
        <v>0.51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247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9" t="s">
        <v>631</v>
      </c>
      <c r="D392" s="189"/>
      <c r="E392" s="190">
        <v>0.8</v>
      </c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247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9" t="s">
        <v>632</v>
      </c>
      <c r="D393" s="189"/>
      <c r="E393" s="190">
        <v>0.54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247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9" t="s">
        <v>633</v>
      </c>
      <c r="D394" s="189"/>
      <c r="E394" s="190">
        <v>1.075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247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9" t="s">
        <v>634</v>
      </c>
      <c r="D395" s="189"/>
      <c r="E395" s="190">
        <v>0.78749999999999998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247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199" t="s">
        <v>635</v>
      </c>
      <c r="D396" s="189"/>
      <c r="E396" s="190">
        <v>1.125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247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9" t="s">
        <v>636</v>
      </c>
      <c r="D397" s="189"/>
      <c r="E397" s="190">
        <v>0.83250000000000002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247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67">
        <v>72</v>
      </c>
      <c r="B398" s="168" t="s">
        <v>637</v>
      </c>
      <c r="C398" s="184" t="s">
        <v>638</v>
      </c>
      <c r="D398" s="169" t="s">
        <v>353</v>
      </c>
      <c r="E398" s="170">
        <v>1.05</v>
      </c>
      <c r="F398" s="171">
        <v>61.8</v>
      </c>
      <c r="G398" s="172">
        <f>ROUND(E398*F398,2)</f>
        <v>64.89</v>
      </c>
      <c r="H398" s="171">
        <v>19.47</v>
      </c>
      <c r="I398" s="172">
        <f>ROUND(E398*H398,2)</f>
        <v>20.440000000000001</v>
      </c>
      <c r="J398" s="171">
        <v>42.33</v>
      </c>
      <c r="K398" s="172">
        <f>ROUND(E398*J398,2)</f>
        <v>44.45</v>
      </c>
      <c r="L398" s="172">
        <v>21</v>
      </c>
      <c r="M398" s="172">
        <f>G398*(1+L398/100)</f>
        <v>78.516899999999993</v>
      </c>
      <c r="N398" s="172">
        <v>3.1E-4</v>
      </c>
      <c r="O398" s="172">
        <f>ROUND(E398*N398,2)</f>
        <v>0</v>
      </c>
      <c r="P398" s="172">
        <v>0</v>
      </c>
      <c r="Q398" s="172">
        <f>ROUND(E398*P398,2)</f>
        <v>0</v>
      </c>
      <c r="R398" s="172" t="s">
        <v>369</v>
      </c>
      <c r="S398" s="172" t="s">
        <v>201</v>
      </c>
      <c r="T398" s="173" t="s">
        <v>201</v>
      </c>
      <c r="U398" s="159">
        <v>0.09</v>
      </c>
      <c r="V398" s="159">
        <f>ROUND(E398*U398,2)</f>
        <v>0.09</v>
      </c>
      <c r="W398" s="159"/>
      <c r="X398" s="159" t="s">
        <v>242</v>
      </c>
      <c r="Y398" s="150"/>
      <c r="Z398" s="150"/>
      <c r="AA398" s="150"/>
      <c r="AB398" s="150"/>
      <c r="AC398" s="150"/>
      <c r="AD398" s="150"/>
      <c r="AE398" s="150"/>
      <c r="AF398" s="150"/>
      <c r="AG398" s="150" t="s">
        <v>243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262" t="s">
        <v>639</v>
      </c>
      <c r="D399" s="263"/>
      <c r="E399" s="263"/>
      <c r="F399" s="263"/>
      <c r="G399" s="263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206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74" t="str">
        <f>C399</f>
        <v>Rozmeření, nařezání a montáž minerální izolace, zapravení spáry montážní pěnou, dodávka tepelné izolace a montážní pěny.</v>
      </c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9" t="s">
        <v>246</v>
      </c>
      <c r="D400" s="189"/>
      <c r="E400" s="190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247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9" t="s">
        <v>640</v>
      </c>
      <c r="D401" s="189"/>
      <c r="E401" s="190">
        <v>1.05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247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67">
        <v>73</v>
      </c>
      <c r="B402" s="168" t="s">
        <v>641</v>
      </c>
      <c r="C402" s="184" t="s">
        <v>642</v>
      </c>
      <c r="D402" s="169" t="s">
        <v>353</v>
      </c>
      <c r="E402" s="170">
        <v>34.22</v>
      </c>
      <c r="F402" s="171">
        <v>77.2</v>
      </c>
      <c r="G402" s="172">
        <f>ROUND(E402*F402,2)</f>
        <v>2641.78</v>
      </c>
      <c r="H402" s="171">
        <v>34.9</v>
      </c>
      <c r="I402" s="172">
        <f>ROUND(E402*H402,2)</f>
        <v>1194.28</v>
      </c>
      <c r="J402" s="171">
        <v>42.3</v>
      </c>
      <c r="K402" s="172">
        <f>ROUND(E402*J402,2)</f>
        <v>1447.51</v>
      </c>
      <c r="L402" s="172">
        <v>21</v>
      </c>
      <c r="M402" s="172">
        <f>G402*(1+L402/100)</f>
        <v>3196.5538000000001</v>
      </c>
      <c r="N402" s="172">
        <v>5.8E-4</v>
      </c>
      <c r="O402" s="172">
        <f>ROUND(E402*N402,2)</f>
        <v>0.02</v>
      </c>
      <c r="P402" s="172">
        <v>0</v>
      </c>
      <c r="Q402" s="172">
        <f>ROUND(E402*P402,2)</f>
        <v>0</v>
      </c>
      <c r="R402" s="172" t="s">
        <v>369</v>
      </c>
      <c r="S402" s="172" t="s">
        <v>201</v>
      </c>
      <c r="T402" s="173" t="s">
        <v>201</v>
      </c>
      <c r="U402" s="159">
        <v>0.09</v>
      </c>
      <c r="V402" s="159">
        <f>ROUND(E402*U402,2)</f>
        <v>3.08</v>
      </c>
      <c r="W402" s="159"/>
      <c r="X402" s="159" t="s">
        <v>242</v>
      </c>
      <c r="Y402" s="150"/>
      <c r="Z402" s="150"/>
      <c r="AA402" s="150"/>
      <c r="AB402" s="150"/>
      <c r="AC402" s="150"/>
      <c r="AD402" s="150"/>
      <c r="AE402" s="150"/>
      <c r="AF402" s="150"/>
      <c r="AG402" s="150" t="s">
        <v>243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262" t="s">
        <v>639</v>
      </c>
      <c r="D403" s="263"/>
      <c r="E403" s="263"/>
      <c r="F403" s="263"/>
      <c r="G403" s="263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206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74" t="str">
        <f>C403</f>
        <v>Rozmeření, nařezání a montáž minerální izolace, zapravení spáry montážní pěnou, dodávka tepelné izolace a montážní pěny.</v>
      </c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9" t="s">
        <v>246</v>
      </c>
      <c r="D404" s="189"/>
      <c r="E404" s="190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247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99" t="s">
        <v>643</v>
      </c>
      <c r="D405" s="189"/>
      <c r="E405" s="190">
        <v>15.785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247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9" t="s">
        <v>644</v>
      </c>
      <c r="D406" s="189"/>
      <c r="E406" s="190">
        <v>17.085000000000001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247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9" t="s">
        <v>645</v>
      </c>
      <c r="D407" s="189"/>
      <c r="E407" s="190">
        <v>1.35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247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ht="22.5" outlineLevel="1" x14ac:dyDescent="0.2">
      <c r="A408" s="167">
        <v>74</v>
      </c>
      <c r="B408" s="168" t="s">
        <v>646</v>
      </c>
      <c r="C408" s="184" t="s">
        <v>647</v>
      </c>
      <c r="D408" s="169" t="s">
        <v>240</v>
      </c>
      <c r="E408" s="170">
        <v>5.2</v>
      </c>
      <c r="F408" s="171">
        <v>517</v>
      </c>
      <c r="G408" s="172">
        <f>ROUND(E408*F408,2)</f>
        <v>2688.4</v>
      </c>
      <c r="H408" s="171">
        <v>191.4</v>
      </c>
      <c r="I408" s="172">
        <f>ROUND(E408*H408,2)</f>
        <v>995.28</v>
      </c>
      <c r="J408" s="171">
        <v>325.60000000000002</v>
      </c>
      <c r="K408" s="172">
        <f>ROUND(E408*J408,2)</f>
        <v>1693.12</v>
      </c>
      <c r="L408" s="172">
        <v>21</v>
      </c>
      <c r="M408" s="172">
        <f>G408*(1+L408/100)</f>
        <v>3252.9639999999999</v>
      </c>
      <c r="N408" s="172">
        <v>1.439E-2</v>
      </c>
      <c r="O408" s="172">
        <f>ROUND(E408*N408,2)</f>
        <v>7.0000000000000007E-2</v>
      </c>
      <c r="P408" s="172">
        <v>0</v>
      </c>
      <c r="Q408" s="172">
        <f>ROUND(E408*P408,2)</f>
        <v>0</v>
      </c>
      <c r="R408" s="172" t="s">
        <v>369</v>
      </c>
      <c r="S408" s="172" t="s">
        <v>201</v>
      </c>
      <c r="T408" s="173" t="s">
        <v>201</v>
      </c>
      <c r="U408" s="159">
        <v>0.69899999999999995</v>
      </c>
      <c r="V408" s="159">
        <f>ROUND(E408*U408,2)</f>
        <v>3.63</v>
      </c>
      <c r="W408" s="159"/>
      <c r="X408" s="159" t="s">
        <v>242</v>
      </c>
      <c r="Y408" s="150"/>
      <c r="Z408" s="150"/>
      <c r="AA408" s="150"/>
      <c r="AB408" s="150"/>
      <c r="AC408" s="150"/>
      <c r="AD408" s="150"/>
      <c r="AE408" s="150"/>
      <c r="AF408" s="150"/>
      <c r="AG408" s="150" t="s">
        <v>243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9" t="s">
        <v>648</v>
      </c>
      <c r="D409" s="189"/>
      <c r="E409" s="190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247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9" t="s">
        <v>649</v>
      </c>
      <c r="D410" s="189"/>
      <c r="E410" s="190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247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9" t="s">
        <v>650</v>
      </c>
      <c r="D411" s="189"/>
      <c r="E411" s="190">
        <v>1.6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247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9" t="s">
        <v>651</v>
      </c>
      <c r="D412" s="189"/>
      <c r="E412" s="190">
        <v>3.6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247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67">
        <v>75</v>
      </c>
      <c r="B413" s="168" t="s">
        <v>652</v>
      </c>
      <c r="C413" s="184" t="s">
        <v>653</v>
      </c>
      <c r="D413" s="169" t="s">
        <v>240</v>
      </c>
      <c r="E413" s="170">
        <v>2.3580000000000001</v>
      </c>
      <c r="F413" s="171">
        <v>1003</v>
      </c>
      <c r="G413" s="172">
        <f>ROUND(E413*F413,2)</f>
        <v>2365.0700000000002</v>
      </c>
      <c r="H413" s="171">
        <v>698.7</v>
      </c>
      <c r="I413" s="172">
        <f>ROUND(E413*H413,2)</f>
        <v>1647.53</v>
      </c>
      <c r="J413" s="171">
        <v>304.3</v>
      </c>
      <c r="K413" s="172">
        <f>ROUND(E413*J413,2)</f>
        <v>717.54</v>
      </c>
      <c r="L413" s="172">
        <v>21</v>
      </c>
      <c r="M413" s="172">
        <f>G413*(1+L413/100)</f>
        <v>2861.7347</v>
      </c>
      <c r="N413" s="172">
        <v>0.14115</v>
      </c>
      <c r="O413" s="172">
        <f>ROUND(E413*N413,2)</f>
        <v>0.33</v>
      </c>
      <c r="P413" s="172">
        <v>0</v>
      </c>
      <c r="Q413" s="172">
        <f>ROUND(E413*P413,2)</f>
        <v>0</v>
      </c>
      <c r="R413" s="172" t="s">
        <v>369</v>
      </c>
      <c r="S413" s="172" t="s">
        <v>201</v>
      </c>
      <c r="T413" s="173" t="s">
        <v>201</v>
      </c>
      <c r="U413" s="159">
        <v>0.68400000000000005</v>
      </c>
      <c r="V413" s="159">
        <f>ROUND(E413*U413,2)</f>
        <v>1.61</v>
      </c>
      <c r="W413" s="159"/>
      <c r="X413" s="159" t="s">
        <v>242</v>
      </c>
      <c r="Y413" s="150"/>
      <c r="Z413" s="150"/>
      <c r="AA413" s="150"/>
      <c r="AB413" s="150"/>
      <c r="AC413" s="150"/>
      <c r="AD413" s="150"/>
      <c r="AE413" s="150"/>
      <c r="AF413" s="150"/>
      <c r="AG413" s="150" t="s">
        <v>243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273" t="s">
        <v>654</v>
      </c>
      <c r="D414" s="274"/>
      <c r="E414" s="274"/>
      <c r="F414" s="274"/>
      <c r="G414" s="274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245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9" t="s">
        <v>655</v>
      </c>
      <c r="D415" s="189"/>
      <c r="E415" s="190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247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199" t="s">
        <v>656</v>
      </c>
      <c r="D416" s="189"/>
      <c r="E416" s="190">
        <v>1.2150000000000001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247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99" t="s">
        <v>657</v>
      </c>
      <c r="D417" s="189"/>
      <c r="E417" s="190">
        <v>1.143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247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ht="22.5" outlineLevel="1" x14ac:dyDescent="0.2">
      <c r="A418" s="167">
        <v>76</v>
      </c>
      <c r="B418" s="168" t="s">
        <v>658</v>
      </c>
      <c r="C418" s="184" t="s">
        <v>659</v>
      </c>
      <c r="D418" s="169" t="s">
        <v>353</v>
      </c>
      <c r="E418" s="170">
        <v>7.2</v>
      </c>
      <c r="F418" s="171">
        <v>381.5</v>
      </c>
      <c r="G418" s="172">
        <f>ROUND(E418*F418,2)</f>
        <v>2746.8</v>
      </c>
      <c r="H418" s="171">
        <v>86.55</v>
      </c>
      <c r="I418" s="172">
        <f>ROUND(E418*H418,2)</f>
        <v>623.16</v>
      </c>
      <c r="J418" s="171">
        <v>294.95</v>
      </c>
      <c r="K418" s="172">
        <f>ROUND(E418*J418,2)</f>
        <v>2123.64</v>
      </c>
      <c r="L418" s="172">
        <v>21</v>
      </c>
      <c r="M418" s="172">
        <f>G418*(1+L418/100)</f>
        <v>3323.6280000000002</v>
      </c>
      <c r="N418" s="172">
        <v>7.1000000000000002E-4</v>
      </c>
      <c r="O418" s="172">
        <f>ROUND(E418*N418,2)</f>
        <v>0.01</v>
      </c>
      <c r="P418" s="172">
        <v>0</v>
      </c>
      <c r="Q418" s="172">
        <f>ROUND(E418*P418,2)</f>
        <v>0</v>
      </c>
      <c r="R418" s="172" t="s">
        <v>450</v>
      </c>
      <c r="S418" s="172" t="s">
        <v>201</v>
      </c>
      <c r="T418" s="173" t="s">
        <v>201</v>
      </c>
      <c r="U418" s="159">
        <v>0.6</v>
      </c>
      <c r="V418" s="159">
        <f>ROUND(E418*U418,2)</f>
        <v>4.32</v>
      </c>
      <c r="W418" s="159"/>
      <c r="X418" s="159" t="s">
        <v>242</v>
      </c>
      <c r="Y418" s="150"/>
      <c r="Z418" s="150"/>
      <c r="AA418" s="150"/>
      <c r="AB418" s="150"/>
      <c r="AC418" s="150"/>
      <c r="AD418" s="150"/>
      <c r="AE418" s="150"/>
      <c r="AF418" s="150"/>
      <c r="AG418" s="150" t="s">
        <v>243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9" t="s">
        <v>255</v>
      </c>
      <c r="D419" s="189"/>
      <c r="E419" s="190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247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9" t="s">
        <v>256</v>
      </c>
      <c r="D420" s="189"/>
      <c r="E420" s="190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247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9" t="s">
        <v>660</v>
      </c>
      <c r="D421" s="189"/>
      <c r="E421" s="190">
        <v>7.2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247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ht="22.5" outlineLevel="1" x14ac:dyDescent="0.2">
      <c r="A422" s="167">
        <v>77</v>
      </c>
      <c r="B422" s="168" t="s">
        <v>661</v>
      </c>
      <c r="C422" s="184" t="s">
        <v>662</v>
      </c>
      <c r="D422" s="169" t="s">
        <v>368</v>
      </c>
      <c r="E422" s="170">
        <v>1.558E-2</v>
      </c>
      <c r="F422" s="171">
        <v>26020</v>
      </c>
      <c r="G422" s="172">
        <f>ROUND(E422*F422,2)</f>
        <v>405.39</v>
      </c>
      <c r="H422" s="171">
        <v>26020</v>
      </c>
      <c r="I422" s="172">
        <f>ROUND(E422*H422,2)</f>
        <v>405.39</v>
      </c>
      <c r="J422" s="171">
        <v>0</v>
      </c>
      <c r="K422" s="172">
        <f>ROUND(E422*J422,2)</f>
        <v>0</v>
      </c>
      <c r="L422" s="172">
        <v>21</v>
      </c>
      <c r="M422" s="172">
        <f>G422*(1+L422/100)</f>
        <v>490.52189999999996</v>
      </c>
      <c r="N422" s="172">
        <v>1</v>
      </c>
      <c r="O422" s="172">
        <f>ROUND(E422*N422,2)</f>
        <v>0.02</v>
      </c>
      <c r="P422" s="172">
        <v>0</v>
      </c>
      <c r="Q422" s="172">
        <f>ROUND(E422*P422,2)</f>
        <v>0</v>
      </c>
      <c r="R422" s="172" t="s">
        <v>339</v>
      </c>
      <c r="S422" s="172" t="s">
        <v>201</v>
      </c>
      <c r="T422" s="173" t="s">
        <v>201</v>
      </c>
      <c r="U422" s="159">
        <v>0</v>
      </c>
      <c r="V422" s="159">
        <f>ROUND(E422*U422,2)</f>
        <v>0</v>
      </c>
      <c r="W422" s="159"/>
      <c r="X422" s="159" t="s">
        <v>340</v>
      </c>
      <c r="Y422" s="150"/>
      <c r="Z422" s="150"/>
      <c r="AA422" s="150"/>
      <c r="AB422" s="150"/>
      <c r="AC422" s="150"/>
      <c r="AD422" s="150"/>
      <c r="AE422" s="150"/>
      <c r="AF422" s="150"/>
      <c r="AG422" s="150" t="s">
        <v>341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9" t="s">
        <v>509</v>
      </c>
      <c r="D423" s="189"/>
      <c r="E423" s="190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247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99" t="s">
        <v>539</v>
      </c>
      <c r="D424" s="189"/>
      <c r="E424" s="190">
        <v>1.1039999999999999E-2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247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9" t="s">
        <v>540</v>
      </c>
      <c r="D425" s="189"/>
      <c r="E425" s="190">
        <v>3.13E-3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247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200" t="s">
        <v>447</v>
      </c>
      <c r="D426" s="191"/>
      <c r="E426" s="192">
        <v>1.42E-3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247</v>
      </c>
      <c r="AH426" s="150">
        <v>4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67">
        <v>78</v>
      </c>
      <c r="B427" s="168" t="s">
        <v>663</v>
      </c>
      <c r="C427" s="184" t="s">
        <v>664</v>
      </c>
      <c r="D427" s="169" t="s">
        <v>368</v>
      </c>
      <c r="E427" s="170">
        <v>0.37752000000000002</v>
      </c>
      <c r="F427" s="171">
        <v>27160</v>
      </c>
      <c r="G427" s="172">
        <f>ROUND(E427*F427,2)</f>
        <v>10253.44</v>
      </c>
      <c r="H427" s="171">
        <v>27160</v>
      </c>
      <c r="I427" s="172">
        <f>ROUND(E427*H427,2)</f>
        <v>10253.44</v>
      </c>
      <c r="J427" s="171">
        <v>0</v>
      </c>
      <c r="K427" s="172">
        <f>ROUND(E427*J427,2)</f>
        <v>0</v>
      </c>
      <c r="L427" s="172">
        <v>21</v>
      </c>
      <c r="M427" s="172">
        <f>G427*(1+L427/100)</f>
        <v>12406.662400000001</v>
      </c>
      <c r="N427" s="172">
        <v>1</v>
      </c>
      <c r="O427" s="172">
        <f>ROUND(E427*N427,2)</f>
        <v>0.38</v>
      </c>
      <c r="P427" s="172">
        <v>0</v>
      </c>
      <c r="Q427" s="172">
        <f>ROUND(E427*P427,2)</f>
        <v>0</v>
      </c>
      <c r="R427" s="172" t="s">
        <v>339</v>
      </c>
      <c r="S427" s="172" t="s">
        <v>201</v>
      </c>
      <c r="T427" s="173" t="s">
        <v>201</v>
      </c>
      <c r="U427" s="159">
        <v>0</v>
      </c>
      <c r="V427" s="159">
        <f>ROUND(E427*U427,2)</f>
        <v>0</v>
      </c>
      <c r="W427" s="159"/>
      <c r="X427" s="159" t="s">
        <v>340</v>
      </c>
      <c r="Y427" s="150"/>
      <c r="Z427" s="150"/>
      <c r="AA427" s="150"/>
      <c r="AB427" s="150"/>
      <c r="AC427" s="150"/>
      <c r="AD427" s="150"/>
      <c r="AE427" s="150"/>
      <c r="AF427" s="150"/>
      <c r="AG427" s="150" t="s">
        <v>341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9" t="s">
        <v>509</v>
      </c>
      <c r="D428" s="189"/>
      <c r="E428" s="190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247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9" t="s">
        <v>543</v>
      </c>
      <c r="D429" s="189"/>
      <c r="E429" s="190">
        <v>9.1520000000000004E-2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247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9" t="s">
        <v>544</v>
      </c>
      <c r="D430" s="189"/>
      <c r="E430" s="190">
        <v>0.12298000000000001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247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9" t="s">
        <v>545</v>
      </c>
      <c r="D431" s="189"/>
      <c r="E431" s="190">
        <v>0.12870000000000001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247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200" t="s">
        <v>447</v>
      </c>
      <c r="D432" s="191"/>
      <c r="E432" s="192">
        <v>3.4320000000000003E-2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247</v>
      </c>
      <c r="AH432" s="150">
        <v>4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ht="22.5" outlineLevel="1" x14ac:dyDescent="0.2">
      <c r="A433" s="167">
        <v>79</v>
      </c>
      <c r="B433" s="168" t="s">
        <v>665</v>
      </c>
      <c r="C433" s="184" t="s">
        <v>666</v>
      </c>
      <c r="D433" s="169" t="s">
        <v>420</v>
      </c>
      <c r="E433" s="170">
        <v>6</v>
      </c>
      <c r="F433" s="171">
        <v>412.5</v>
      </c>
      <c r="G433" s="172">
        <f>ROUND(E433*F433,2)</f>
        <v>2475</v>
      </c>
      <c r="H433" s="171">
        <v>412.5</v>
      </c>
      <c r="I433" s="172">
        <f>ROUND(E433*H433,2)</f>
        <v>2475</v>
      </c>
      <c r="J433" s="171">
        <v>0</v>
      </c>
      <c r="K433" s="172">
        <f>ROUND(E433*J433,2)</f>
        <v>0</v>
      </c>
      <c r="L433" s="172">
        <v>21</v>
      </c>
      <c r="M433" s="172">
        <f>G433*(1+L433/100)</f>
        <v>2994.75</v>
      </c>
      <c r="N433" s="172">
        <v>6.3E-2</v>
      </c>
      <c r="O433" s="172">
        <f>ROUND(E433*N433,2)</f>
        <v>0.38</v>
      </c>
      <c r="P433" s="172">
        <v>0</v>
      </c>
      <c r="Q433" s="172">
        <f>ROUND(E433*P433,2)</f>
        <v>0</v>
      </c>
      <c r="R433" s="172" t="s">
        <v>339</v>
      </c>
      <c r="S433" s="172" t="s">
        <v>201</v>
      </c>
      <c r="T433" s="173" t="s">
        <v>201</v>
      </c>
      <c r="U433" s="159">
        <v>0</v>
      </c>
      <c r="V433" s="159">
        <f>ROUND(E433*U433,2)</f>
        <v>0</v>
      </c>
      <c r="W433" s="159"/>
      <c r="X433" s="159" t="s">
        <v>340</v>
      </c>
      <c r="Y433" s="150"/>
      <c r="Z433" s="150"/>
      <c r="AA433" s="150"/>
      <c r="AB433" s="150"/>
      <c r="AC433" s="150"/>
      <c r="AD433" s="150"/>
      <c r="AE433" s="150"/>
      <c r="AF433" s="150"/>
      <c r="AG433" s="150" t="s">
        <v>341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99" t="s">
        <v>509</v>
      </c>
      <c r="D434" s="189"/>
      <c r="E434" s="190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247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199" t="s">
        <v>510</v>
      </c>
      <c r="D435" s="189"/>
      <c r="E435" s="190">
        <v>6</v>
      </c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247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ht="22.5" outlineLevel="1" x14ac:dyDescent="0.2">
      <c r="A436" s="167">
        <v>80</v>
      </c>
      <c r="B436" s="168" t="s">
        <v>667</v>
      </c>
      <c r="C436" s="184" t="s">
        <v>668</v>
      </c>
      <c r="D436" s="169" t="s">
        <v>420</v>
      </c>
      <c r="E436" s="170">
        <v>2</v>
      </c>
      <c r="F436" s="171">
        <v>653</v>
      </c>
      <c r="G436" s="172">
        <f>ROUND(E436*F436,2)</f>
        <v>1306</v>
      </c>
      <c r="H436" s="171">
        <v>653</v>
      </c>
      <c r="I436" s="172">
        <f>ROUND(E436*H436,2)</f>
        <v>1306</v>
      </c>
      <c r="J436" s="171">
        <v>0</v>
      </c>
      <c r="K436" s="172">
        <f>ROUND(E436*J436,2)</f>
        <v>0</v>
      </c>
      <c r="L436" s="172">
        <v>21</v>
      </c>
      <c r="M436" s="172">
        <f>G436*(1+L436/100)</f>
        <v>1580.26</v>
      </c>
      <c r="N436" s="172">
        <v>0.105</v>
      </c>
      <c r="O436" s="172">
        <f>ROUND(E436*N436,2)</f>
        <v>0.21</v>
      </c>
      <c r="P436" s="172">
        <v>0</v>
      </c>
      <c r="Q436" s="172">
        <f>ROUND(E436*P436,2)</f>
        <v>0</v>
      </c>
      <c r="R436" s="172" t="s">
        <v>339</v>
      </c>
      <c r="S436" s="172" t="s">
        <v>201</v>
      </c>
      <c r="T436" s="173" t="s">
        <v>201</v>
      </c>
      <c r="U436" s="159">
        <v>0</v>
      </c>
      <c r="V436" s="159">
        <f>ROUND(E436*U436,2)</f>
        <v>0</v>
      </c>
      <c r="W436" s="159"/>
      <c r="X436" s="159" t="s">
        <v>340</v>
      </c>
      <c r="Y436" s="150"/>
      <c r="Z436" s="150"/>
      <c r="AA436" s="150"/>
      <c r="AB436" s="150"/>
      <c r="AC436" s="150"/>
      <c r="AD436" s="150"/>
      <c r="AE436" s="150"/>
      <c r="AF436" s="150"/>
      <c r="AG436" s="150" t="s">
        <v>341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199" t="s">
        <v>509</v>
      </c>
      <c r="D437" s="189"/>
      <c r="E437" s="190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247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99" t="s">
        <v>515</v>
      </c>
      <c r="D438" s="189"/>
      <c r="E438" s="190">
        <v>2</v>
      </c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247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67">
        <v>81</v>
      </c>
      <c r="B439" s="168" t="s">
        <v>669</v>
      </c>
      <c r="C439" s="184" t="s">
        <v>670</v>
      </c>
      <c r="D439" s="169" t="s">
        <v>420</v>
      </c>
      <c r="E439" s="170">
        <v>3</v>
      </c>
      <c r="F439" s="171">
        <v>212.5</v>
      </c>
      <c r="G439" s="172">
        <f>ROUND(E439*F439,2)</f>
        <v>637.5</v>
      </c>
      <c r="H439" s="171">
        <v>212.5</v>
      </c>
      <c r="I439" s="172">
        <f>ROUND(E439*H439,2)</f>
        <v>637.5</v>
      </c>
      <c r="J439" s="171">
        <v>0</v>
      </c>
      <c r="K439" s="172">
        <f>ROUND(E439*J439,2)</f>
        <v>0</v>
      </c>
      <c r="L439" s="172">
        <v>21</v>
      </c>
      <c r="M439" s="172">
        <f>G439*(1+L439/100)</f>
        <v>771.375</v>
      </c>
      <c r="N439" s="172">
        <v>3.3000000000000002E-2</v>
      </c>
      <c r="O439" s="172">
        <f>ROUND(E439*N439,2)</f>
        <v>0.1</v>
      </c>
      <c r="P439" s="172">
        <v>0</v>
      </c>
      <c r="Q439" s="172">
        <f>ROUND(E439*P439,2)</f>
        <v>0</v>
      </c>
      <c r="R439" s="172" t="s">
        <v>339</v>
      </c>
      <c r="S439" s="172" t="s">
        <v>201</v>
      </c>
      <c r="T439" s="173" t="s">
        <v>201</v>
      </c>
      <c r="U439" s="159">
        <v>0</v>
      </c>
      <c r="V439" s="159">
        <f>ROUND(E439*U439,2)</f>
        <v>0</v>
      </c>
      <c r="W439" s="159"/>
      <c r="X439" s="159" t="s">
        <v>340</v>
      </c>
      <c r="Y439" s="150"/>
      <c r="Z439" s="150"/>
      <c r="AA439" s="150"/>
      <c r="AB439" s="150"/>
      <c r="AC439" s="150"/>
      <c r="AD439" s="150"/>
      <c r="AE439" s="150"/>
      <c r="AF439" s="150"/>
      <c r="AG439" s="150" t="s">
        <v>341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99" t="s">
        <v>509</v>
      </c>
      <c r="D440" s="189"/>
      <c r="E440" s="190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247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199" t="s">
        <v>512</v>
      </c>
      <c r="D441" s="189"/>
      <c r="E441" s="190">
        <v>3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247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ht="22.5" outlineLevel="1" x14ac:dyDescent="0.2">
      <c r="A442" s="167">
        <v>82</v>
      </c>
      <c r="B442" s="168" t="s">
        <v>671</v>
      </c>
      <c r="C442" s="184" t="s">
        <v>672</v>
      </c>
      <c r="D442" s="169" t="s">
        <v>420</v>
      </c>
      <c r="E442" s="170">
        <v>2</v>
      </c>
      <c r="F442" s="171">
        <v>276</v>
      </c>
      <c r="G442" s="172">
        <f>ROUND(E442*F442,2)</f>
        <v>552</v>
      </c>
      <c r="H442" s="171">
        <v>276</v>
      </c>
      <c r="I442" s="172">
        <f>ROUND(E442*H442,2)</f>
        <v>552</v>
      </c>
      <c r="J442" s="171">
        <v>0</v>
      </c>
      <c r="K442" s="172">
        <f>ROUND(E442*J442,2)</f>
        <v>0</v>
      </c>
      <c r="L442" s="172">
        <v>21</v>
      </c>
      <c r="M442" s="172">
        <f>G442*(1+L442/100)</f>
        <v>667.92</v>
      </c>
      <c r="N442" s="172">
        <v>4.1000000000000002E-2</v>
      </c>
      <c r="O442" s="172">
        <f>ROUND(E442*N442,2)</f>
        <v>0.08</v>
      </c>
      <c r="P442" s="172">
        <v>0</v>
      </c>
      <c r="Q442" s="172">
        <f>ROUND(E442*P442,2)</f>
        <v>0</v>
      </c>
      <c r="R442" s="172" t="s">
        <v>339</v>
      </c>
      <c r="S442" s="172" t="s">
        <v>201</v>
      </c>
      <c r="T442" s="173" t="s">
        <v>201</v>
      </c>
      <c r="U442" s="159">
        <v>0</v>
      </c>
      <c r="V442" s="159">
        <f>ROUND(E442*U442,2)</f>
        <v>0</v>
      </c>
      <c r="W442" s="159"/>
      <c r="X442" s="159" t="s">
        <v>340</v>
      </c>
      <c r="Y442" s="150"/>
      <c r="Z442" s="150"/>
      <c r="AA442" s="150"/>
      <c r="AB442" s="150"/>
      <c r="AC442" s="150"/>
      <c r="AD442" s="150"/>
      <c r="AE442" s="150"/>
      <c r="AF442" s="150"/>
      <c r="AG442" s="150" t="s">
        <v>341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199" t="s">
        <v>509</v>
      </c>
      <c r="D443" s="189"/>
      <c r="E443" s="190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247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9" t="s">
        <v>511</v>
      </c>
      <c r="D444" s="189"/>
      <c r="E444" s="190">
        <v>2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247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ht="22.5" outlineLevel="1" x14ac:dyDescent="0.2">
      <c r="A445" s="167">
        <v>83</v>
      </c>
      <c r="B445" s="168" t="s">
        <v>673</v>
      </c>
      <c r="C445" s="184" t="s">
        <v>674</v>
      </c>
      <c r="D445" s="169" t="s">
        <v>420</v>
      </c>
      <c r="E445" s="170">
        <v>6</v>
      </c>
      <c r="F445" s="171">
        <v>336.5</v>
      </c>
      <c r="G445" s="172">
        <f>ROUND(E445*F445,2)</f>
        <v>2019</v>
      </c>
      <c r="H445" s="171">
        <v>336.5</v>
      </c>
      <c r="I445" s="172">
        <f>ROUND(E445*H445,2)</f>
        <v>2019</v>
      </c>
      <c r="J445" s="171">
        <v>0</v>
      </c>
      <c r="K445" s="172">
        <f>ROUND(E445*J445,2)</f>
        <v>0</v>
      </c>
      <c r="L445" s="172">
        <v>21</v>
      </c>
      <c r="M445" s="172">
        <f>G445*(1+L445/100)</f>
        <v>2442.9899999999998</v>
      </c>
      <c r="N445" s="172">
        <v>5.5E-2</v>
      </c>
      <c r="O445" s="172">
        <f>ROUND(E445*N445,2)</f>
        <v>0.33</v>
      </c>
      <c r="P445" s="172">
        <v>0</v>
      </c>
      <c r="Q445" s="172">
        <f>ROUND(E445*P445,2)</f>
        <v>0</v>
      </c>
      <c r="R445" s="172" t="s">
        <v>339</v>
      </c>
      <c r="S445" s="172" t="s">
        <v>201</v>
      </c>
      <c r="T445" s="173" t="s">
        <v>201</v>
      </c>
      <c r="U445" s="159">
        <v>0</v>
      </c>
      <c r="V445" s="159">
        <f>ROUND(E445*U445,2)</f>
        <v>0</v>
      </c>
      <c r="W445" s="159"/>
      <c r="X445" s="159" t="s">
        <v>340</v>
      </c>
      <c r="Y445" s="150"/>
      <c r="Z445" s="150"/>
      <c r="AA445" s="150"/>
      <c r="AB445" s="150"/>
      <c r="AC445" s="150"/>
      <c r="AD445" s="150"/>
      <c r="AE445" s="150"/>
      <c r="AF445" s="150"/>
      <c r="AG445" s="150" t="s">
        <v>341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199" t="s">
        <v>509</v>
      </c>
      <c r="D446" s="189"/>
      <c r="E446" s="190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247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99" t="s">
        <v>516</v>
      </c>
      <c r="D447" s="189"/>
      <c r="E447" s="190">
        <v>6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247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x14ac:dyDescent="0.2">
      <c r="A448" s="161" t="s">
        <v>196</v>
      </c>
      <c r="B448" s="162" t="s">
        <v>87</v>
      </c>
      <c r="C448" s="183" t="s">
        <v>88</v>
      </c>
      <c r="D448" s="163"/>
      <c r="E448" s="164"/>
      <c r="F448" s="165"/>
      <c r="G448" s="165">
        <f>SUMIF(AG449:AG570,"&lt;&gt;NOR",G449:G570)</f>
        <v>609393.25999999989</v>
      </c>
      <c r="H448" s="165"/>
      <c r="I448" s="165">
        <f>SUM(I449:I570)</f>
        <v>262616.84000000003</v>
      </c>
      <c r="J448" s="165"/>
      <c r="K448" s="165">
        <f>SUM(K449:K570)</f>
        <v>346776.42000000004</v>
      </c>
      <c r="L448" s="165"/>
      <c r="M448" s="165">
        <f>SUM(M449:M570)</f>
        <v>737365.84459999984</v>
      </c>
      <c r="N448" s="165"/>
      <c r="O448" s="165">
        <f>SUM(O449:O570)</f>
        <v>73.739999999999995</v>
      </c>
      <c r="P448" s="165"/>
      <c r="Q448" s="165">
        <f>SUM(Q449:Q570)</f>
        <v>0</v>
      </c>
      <c r="R448" s="165"/>
      <c r="S448" s="165"/>
      <c r="T448" s="166"/>
      <c r="U448" s="160"/>
      <c r="V448" s="160">
        <f>SUM(V449:V570)</f>
        <v>381.15999999999991</v>
      </c>
      <c r="W448" s="160"/>
      <c r="X448" s="160"/>
      <c r="AG448" t="s">
        <v>197</v>
      </c>
    </row>
    <row r="449" spans="1:60" ht="33.75" outlineLevel="1" x14ac:dyDescent="0.2">
      <c r="A449" s="167">
        <v>84</v>
      </c>
      <c r="B449" s="168" t="s">
        <v>675</v>
      </c>
      <c r="C449" s="184" t="s">
        <v>676</v>
      </c>
      <c r="D449" s="169" t="s">
        <v>252</v>
      </c>
      <c r="E449" s="170">
        <v>23.175360000000001</v>
      </c>
      <c r="F449" s="171">
        <v>3180</v>
      </c>
      <c r="G449" s="172">
        <f>ROUND(E449*F449,2)</f>
        <v>73697.64</v>
      </c>
      <c r="H449" s="171">
        <v>2685.48</v>
      </c>
      <c r="I449" s="172">
        <f>ROUND(E449*H449,2)</f>
        <v>62236.97</v>
      </c>
      <c r="J449" s="171">
        <v>494.52</v>
      </c>
      <c r="K449" s="172">
        <f>ROUND(E449*J449,2)</f>
        <v>11460.68</v>
      </c>
      <c r="L449" s="172">
        <v>21</v>
      </c>
      <c r="M449" s="172">
        <f>G449*(1+L449/100)</f>
        <v>89174.14439999999</v>
      </c>
      <c r="N449" s="172">
        <v>2.5251399999999999</v>
      </c>
      <c r="O449" s="172">
        <f>ROUND(E449*N449,2)</f>
        <v>58.52</v>
      </c>
      <c r="P449" s="172">
        <v>0</v>
      </c>
      <c r="Q449" s="172">
        <f>ROUND(E449*P449,2)</f>
        <v>0</v>
      </c>
      <c r="R449" s="172" t="s">
        <v>369</v>
      </c>
      <c r="S449" s="172" t="s">
        <v>201</v>
      </c>
      <c r="T449" s="173" t="s">
        <v>201</v>
      </c>
      <c r="U449" s="159">
        <v>0.99</v>
      </c>
      <c r="V449" s="159">
        <f>ROUND(E449*U449,2)</f>
        <v>22.94</v>
      </c>
      <c r="W449" s="159"/>
      <c r="X449" s="159" t="s">
        <v>242</v>
      </c>
      <c r="Y449" s="150"/>
      <c r="Z449" s="150"/>
      <c r="AA449" s="150"/>
      <c r="AB449" s="150"/>
      <c r="AC449" s="150"/>
      <c r="AD449" s="150"/>
      <c r="AE449" s="150"/>
      <c r="AF449" s="150"/>
      <c r="AG449" s="150" t="s">
        <v>243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262" t="s">
        <v>549</v>
      </c>
      <c r="D450" s="263"/>
      <c r="E450" s="263"/>
      <c r="F450" s="263"/>
      <c r="G450" s="263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206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9" t="s">
        <v>486</v>
      </c>
      <c r="D451" s="189"/>
      <c r="E451" s="190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247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99" t="s">
        <v>677</v>
      </c>
      <c r="D452" s="189"/>
      <c r="E452" s="190">
        <v>12.62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247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9" t="s">
        <v>678</v>
      </c>
      <c r="D453" s="189"/>
      <c r="E453" s="190">
        <v>-6.6000000000000003E-2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247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199" t="s">
        <v>679</v>
      </c>
      <c r="D454" s="189"/>
      <c r="E454" s="190">
        <v>-7.0000000000000007E-2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247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9" t="s">
        <v>680</v>
      </c>
      <c r="D455" s="189"/>
      <c r="E455" s="190">
        <v>-0.32400000000000001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247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199" t="s">
        <v>681</v>
      </c>
      <c r="D456" s="189"/>
      <c r="E456" s="190">
        <v>11.143359999999999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247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9" t="s">
        <v>682</v>
      </c>
      <c r="D457" s="189"/>
      <c r="E457" s="190">
        <v>-0.128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247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ht="22.5" outlineLevel="1" x14ac:dyDescent="0.2">
      <c r="A458" s="167">
        <v>85</v>
      </c>
      <c r="B458" s="168" t="s">
        <v>683</v>
      </c>
      <c r="C458" s="184" t="s">
        <v>684</v>
      </c>
      <c r="D458" s="169" t="s">
        <v>240</v>
      </c>
      <c r="E458" s="170">
        <v>90.22</v>
      </c>
      <c r="F458" s="171">
        <v>719</v>
      </c>
      <c r="G458" s="172">
        <f>ROUND(E458*F458,2)</f>
        <v>64868.18</v>
      </c>
      <c r="H458" s="171">
        <v>286.19</v>
      </c>
      <c r="I458" s="172">
        <f>ROUND(E458*H458,2)</f>
        <v>25820.06</v>
      </c>
      <c r="J458" s="171">
        <v>432.81</v>
      </c>
      <c r="K458" s="172">
        <f>ROUND(E458*J458,2)</f>
        <v>39048.120000000003</v>
      </c>
      <c r="L458" s="172">
        <v>21</v>
      </c>
      <c r="M458" s="172">
        <f>G458*(1+L458/100)</f>
        <v>78490.497799999997</v>
      </c>
      <c r="N458" s="172">
        <v>3.5650000000000001E-2</v>
      </c>
      <c r="O458" s="172">
        <f>ROUND(E458*N458,2)</f>
        <v>3.22</v>
      </c>
      <c r="P458" s="172">
        <v>0</v>
      </c>
      <c r="Q458" s="172">
        <f>ROUND(E458*P458,2)</f>
        <v>0</v>
      </c>
      <c r="R458" s="172" t="s">
        <v>369</v>
      </c>
      <c r="S458" s="172" t="s">
        <v>201</v>
      </c>
      <c r="T458" s="173" t="s">
        <v>201</v>
      </c>
      <c r="U458" s="159">
        <v>0.83499999999999996</v>
      </c>
      <c r="V458" s="159">
        <f>ROUND(E458*U458,2)</f>
        <v>75.33</v>
      </c>
      <c r="W458" s="159"/>
      <c r="X458" s="159" t="s">
        <v>242</v>
      </c>
      <c r="Y458" s="150"/>
      <c r="Z458" s="150"/>
      <c r="AA458" s="150"/>
      <c r="AB458" s="150"/>
      <c r="AC458" s="150"/>
      <c r="AD458" s="150"/>
      <c r="AE458" s="150"/>
      <c r="AF458" s="150"/>
      <c r="AG458" s="150" t="s">
        <v>243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273" t="s">
        <v>685</v>
      </c>
      <c r="D459" s="274"/>
      <c r="E459" s="274"/>
      <c r="F459" s="274"/>
      <c r="G459" s="274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245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99" t="s">
        <v>486</v>
      </c>
      <c r="D460" s="189"/>
      <c r="E460" s="190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247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9" t="s">
        <v>686</v>
      </c>
      <c r="D461" s="189"/>
      <c r="E461" s="190">
        <v>55.2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247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9" t="s">
        <v>687</v>
      </c>
      <c r="D462" s="189"/>
      <c r="E462" s="190">
        <v>35.020000000000003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247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ht="22.5" outlineLevel="1" x14ac:dyDescent="0.2">
      <c r="A463" s="167">
        <v>86</v>
      </c>
      <c r="B463" s="168" t="s">
        <v>688</v>
      </c>
      <c r="C463" s="184" t="s">
        <v>689</v>
      </c>
      <c r="D463" s="169" t="s">
        <v>240</v>
      </c>
      <c r="E463" s="170">
        <v>90.22</v>
      </c>
      <c r="F463" s="171">
        <v>227.5</v>
      </c>
      <c r="G463" s="172">
        <f>ROUND(E463*F463,2)</f>
        <v>20525.05</v>
      </c>
      <c r="H463" s="171">
        <v>0</v>
      </c>
      <c r="I463" s="172">
        <f>ROUND(E463*H463,2)</f>
        <v>0</v>
      </c>
      <c r="J463" s="171">
        <v>227.5</v>
      </c>
      <c r="K463" s="172">
        <f>ROUND(E463*J463,2)</f>
        <v>20525.05</v>
      </c>
      <c r="L463" s="172">
        <v>21</v>
      </c>
      <c r="M463" s="172">
        <f>G463*(1+L463/100)</f>
        <v>24835.3105</v>
      </c>
      <c r="N463" s="172">
        <v>0</v>
      </c>
      <c r="O463" s="172">
        <f>ROUND(E463*N463,2)</f>
        <v>0</v>
      </c>
      <c r="P463" s="172">
        <v>0</v>
      </c>
      <c r="Q463" s="172">
        <f>ROUND(E463*P463,2)</f>
        <v>0</v>
      </c>
      <c r="R463" s="172" t="s">
        <v>369</v>
      </c>
      <c r="S463" s="172" t="s">
        <v>201</v>
      </c>
      <c r="T463" s="173" t="s">
        <v>201</v>
      </c>
      <c r="U463" s="159">
        <v>0.41599999999999998</v>
      </c>
      <c r="V463" s="159">
        <f>ROUND(E463*U463,2)</f>
        <v>37.53</v>
      </c>
      <c r="W463" s="159"/>
      <c r="X463" s="159" t="s">
        <v>242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243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273" t="s">
        <v>685</v>
      </c>
      <c r="D464" s="274"/>
      <c r="E464" s="274"/>
      <c r="F464" s="274"/>
      <c r="G464" s="274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245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7"/>
      <c r="B465" s="158"/>
      <c r="C465" s="199" t="s">
        <v>690</v>
      </c>
      <c r="D465" s="189"/>
      <c r="E465" s="190">
        <v>90.22</v>
      </c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247</v>
      </c>
      <c r="AH465" s="150">
        <v>5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67">
        <v>87</v>
      </c>
      <c r="B466" s="168" t="s">
        <v>691</v>
      </c>
      <c r="C466" s="184" t="s">
        <v>692</v>
      </c>
      <c r="D466" s="169" t="s">
        <v>353</v>
      </c>
      <c r="E466" s="170">
        <v>48.68</v>
      </c>
      <c r="F466" s="171">
        <v>481</v>
      </c>
      <c r="G466" s="172">
        <f>ROUND(E466*F466,2)</f>
        <v>23415.08</v>
      </c>
      <c r="H466" s="171">
        <v>97.97</v>
      </c>
      <c r="I466" s="172">
        <f>ROUND(E466*H466,2)</f>
        <v>4769.18</v>
      </c>
      <c r="J466" s="171">
        <v>383.03</v>
      </c>
      <c r="K466" s="172">
        <f>ROUND(E466*J466,2)</f>
        <v>18645.900000000001</v>
      </c>
      <c r="L466" s="172">
        <v>21</v>
      </c>
      <c r="M466" s="172">
        <f>G466*(1+L466/100)</f>
        <v>28332.246800000001</v>
      </c>
      <c r="N466" s="172">
        <v>3.0470000000000001E-2</v>
      </c>
      <c r="O466" s="172">
        <f>ROUND(E466*N466,2)</f>
        <v>1.48</v>
      </c>
      <c r="P466" s="172">
        <v>0</v>
      </c>
      <c r="Q466" s="172">
        <f>ROUND(E466*P466,2)</f>
        <v>0</v>
      </c>
      <c r="R466" s="172" t="s">
        <v>369</v>
      </c>
      <c r="S466" s="172" t="s">
        <v>201</v>
      </c>
      <c r="T466" s="173" t="s">
        <v>201</v>
      </c>
      <c r="U466" s="159">
        <v>0.752</v>
      </c>
      <c r="V466" s="159">
        <f>ROUND(E466*U466,2)</f>
        <v>36.61</v>
      </c>
      <c r="W466" s="159"/>
      <c r="X466" s="159" t="s">
        <v>242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243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273" t="s">
        <v>685</v>
      </c>
      <c r="D467" s="274"/>
      <c r="E467" s="274"/>
      <c r="F467" s="274"/>
      <c r="G467" s="274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245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99" t="s">
        <v>486</v>
      </c>
      <c r="D468" s="189"/>
      <c r="E468" s="190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247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9" t="s">
        <v>693</v>
      </c>
      <c r="D469" s="189"/>
      <c r="E469" s="190">
        <v>23.34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247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9" t="s">
        <v>694</v>
      </c>
      <c r="D470" s="189"/>
      <c r="E470" s="190">
        <v>7.2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247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199" t="s">
        <v>695</v>
      </c>
      <c r="D471" s="189"/>
      <c r="E471" s="190">
        <v>14.94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247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199" t="s">
        <v>696</v>
      </c>
      <c r="D472" s="189"/>
      <c r="E472" s="190">
        <v>3.2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247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67">
        <v>88</v>
      </c>
      <c r="B473" s="168" t="s">
        <v>697</v>
      </c>
      <c r="C473" s="184" t="s">
        <v>698</v>
      </c>
      <c r="D473" s="169" t="s">
        <v>353</v>
      </c>
      <c r="E473" s="170">
        <v>48.68</v>
      </c>
      <c r="F473" s="171">
        <v>95.1</v>
      </c>
      <c r="G473" s="172">
        <f>ROUND(E473*F473,2)</f>
        <v>4629.47</v>
      </c>
      <c r="H473" s="171">
        <v>0</v>
      </c>
      <c r="I473" s="172">
        <f>ROUND(E473*H473,2)</f>
        <v>0</v>
      </c>
      <c r="J473" s="171">
        <v>95.1</v>
      </c>
      <c r="K473" s="172">
        <f>ROUND(E473*J473,2)</f>
        <v>4629.47</v>
      </c>
      <c r="L473" s="172">
        <v>21</v>
      </c>
      <c r="M473" s="172">
        <f>G473*(1+L473/100)</f>
        <v>5601.6587</v>
      </c>
      <c r="N473" s="172">
        <v>0</v>
      </c>
      <c r="O473" s="172">
        <f>ROUND(E473*N473,2)</f>
        <v>0</v>
      </c>
      <c r="P473" s="172">
        <v>0</v>
      </c>
      <c r="Q473" s="172">
        <f>ROUND(E473*P473,2)</f>
        <v>0</v>
      </c>
      <c r="R473" s="172" t="s">
        <v>369</v>
      </c>
      <c r="S473" s="172" t="s">
        <v>201</v>
      </c>
      <c r="T473" s="173" t="s">
        <v>201</v>
      </c>
      <c r="U473" s="159">
        <v>0.23200000000000001</v>
      </c>
      <c r="V473" s="159">
        <f>ROUND(E473*U473,2)</f>
        <v>11.29</v>
      </c>
      <c r="W473" s="159"/>
      <c r="X473" s="159" t="s">
        <v>242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243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273" t="s">
        <v>685</v>
      </c>
      <c r="D474" s="274"/>
      <c r="E474" s="274"/>
      <c r="F474" s="274"/>
      <c r="G474" s="274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245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9" t="s">
        <v>699</v>
      </c>
      <c r="D475" s="189"/>
      <c r="E475" s="190">
        <v>48.68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247</v>
      </c>
      <c r="AH475" s="150">
        <v>5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67">
        <v>89</v>
      </c>
      <c r="B476" s="168" t="s">
        <v>700</v>
      </c>
      <c r="C476" s="184" t="s">
        <v>701</v>
      </c>
      <c r="D476" s="169" t="s">
        <v>420</v>
      </c>
      <c r="E476" s="170">
        <v>6</v>
      </c>
      <c r="F476" s="171">
        <v>587</v>
      </c>
      <c r="G476" s="172">
        <f>ROUND(E476*F476,2)</f>
        <v>3522</v>
      </c>
      <c r="H476" s="171">
        <v>137.62</v>
      </c>
      <c r="I476" s="172">
        <f>ROUND(E476*H476,2)</f>
        <v>825.72</v>
      </c>
      <c r="J476" s="171">
        <v>449.38</v>
      </c>
      <c r="K476" s="172">
        <f>ROUND(E476*J476,2)</f>
        <v>2696.28</v>
      </c>
      <c r="L476" s="172">
        <v>21</v>
      </c>
      <c r="M476" s="172">
        <f>G476*(1+L476/100)</f>
        <v>4261.62</v>
      </c>
      <c r="N476" s="172">
        <v>6.8900000000000003E-3</v>
      </c>
      <c r="O476" s="172">
        <f>ROUND(E476*N476,2)</f>
        <v>0.04</v>
      </c>
      <c r="P476" s="172">
        <v>0</v>
      </c>
      <c r="Q476" s="172">
        <f>ROUND(E476*P476,2)</f>
        <v>0</v>
      </c>
      <c r="R476" s="172" t="s">
        <v>369</v>
      </c>
      <c r="S476" s="172" t="s">
        <v>201</v>
      </c>
      <c r="T476" s="173" t="s">
        <v>201</v>
      </c>
      <c r="U476" s="159">
        <v>0.88700000000000001</v>
      </c>
      <c r="V476" s="159">
        <f>ROUND(E476*U476,2)</f>
        <v>5.32</v>
      </c>
      <c r="W476" s="159"/>
      <c r="X476" s="159" t="s">
        <v>242</v>
      </c>
      <c r="Y476" s="150"/>
      <c r="Z476" s="150"/>
      <c r="AA476" s="150"/>
      <c r="AB476" s="150"/>
      <c r="AC476" s="150"/>
      <c r="AD476" s="150"/>
      <c r="AE476" s="150"/>
      <c r="AF476" s="150"/>
      <c r="AG476" s="150" t="s">
        <v>243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273" t="s">
        <v>685</v>
      </c>
      <c r="D477" s="274"/>
      <c r="E477" s="274"/>
      <c r="F477" s="274"/>
      <c r="G477" s="274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245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99" t="s">
        <v>702</v>
      </c>
      <c r="D478" s="189"/>
      <c r="E478" s="190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247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199" t="s">
        <v>703</v>
      </c>
      <c r="D479" s="189"/>
      <c r="E479" s="190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247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9" t="s">
        <v>704</v>
      </c>
      <c r="D480" s="189"/>
      <c r="E480" s="190">
        <v>4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247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9" t="s">
        <v>705</v>
      </c>
      <c r="D481" s="189"/>
      <c r="E481" s="190">
        <v>2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247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67">
        <v>90</v>
      </c>
      <c r="B482" s="168" t="s">
        <v>706</v>
      </c>
      <c r="C482" s="184" t="s">
        <v>707</v>
      </c>
      <c r="D482" s="169" t="s">
        <v>420</v>
      </c>
      <c r="E482" s="170">
        <v>2</v>
      </c>
      <c r="F482" s="171">
        <v>1246</v>
      </c>
      <c r="G482" s="172">
        <f>ROUND(E482*F482,2)</f>
        <v>2492</v>
      </c>
      <c r="H482" s="171">
        <v>455.96</v>
      </c>
      <c r="I482" s="172">
        <f>ROUND(E482*H482,2)</f>
        <v>911.92</v>
      </c>
      <c r="J482" s="171">
        <v>790.04</v>
      </c>
      <c r="K482" s="172">
        <f>ROUND(E482*J482,2)</f>
        <v>1580.08</v>
      </c>
      <c r="L482" s="172">
        <v>21</v>
      </c>
      <c r="M482" s="172">
        <f>G482*(1+L482/100)</f>
        <v>3015.3199999999997</v>
      </c>
      <c r="N482" s="172">
        <v>1.711E-2</v>
      </c>
      <c r="O482" s="172">
        <f>ROUND(E482*N482,2)</f>
        <v>0.03</v>
      </c>
      <c r="P482" s="172">
        <v>0</v>
      </c>
      <c r="Q482" s="172">
        <f>ROUND(E482*P482,2)</f>
        <v>0</v>
      </c>
      <c r="R482" s="172" t="s">
        <v>369</v>
      </c>
      <c r="S482" s="172" t="s">
        <v>201</v>
      </c>
      <c r="T482" s="173" t="s">
        <v>201</v>
      </c>
      <c r="U482" s="159">
        <v>1.5980000000000001</v>
      </c>
      <c r="V482" s="159">
        <f>ROUND(E482*U482,2)</f>
        <v>3.2</v>
      </c>
      <c r="W482" s="159"/>
      <c r="X482" s="159" t="s">
        <v>242</v>
      </c>
      <c r="Y482" s="150"/>
      <c r="Z482" s="150"/>
      <c r="AA482" s="150"/>
      <c r="AB482" s="150"/>
      <c r="AC482" s="150"/>
      <c r="AD482" s="150"/>
      <c r="AE482" s="150"/>
      <c r="AF482" s="150"/>
      <c r="AG482" s="150" t="s">
        <v>243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273" t="s">
        <v>685</v>
      </c>
      <c r="D483" s="274"/>
      <c r="E483" s="274"/>
      <c r="F483" s="274"/>
      <c r="G483" s="274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245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9" t="s">
        <v>702</v>
      </c>
      <c r="D484" s="189"/>
      <c r="E484" s="190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247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199" t="s">
        <v>703</v>
      </c>
      <c r="D485" s="189"/>
      <c r="E485" s="190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247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199" t="s">
        <v>708</v>
      </c>
      <c r="D486" s="189"/>
      <c r="E486" s="190">
        <v>2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247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67">
        <v>91</v>
      </c>
      <c r="B487" s="168" t="s">
        <v>709</v>
      </c>
      <c r="C487" s="184" t="s">
        <v>710</v>
      </c>
      <c r="D487" s="169" t="s">
        <v>368</v>
      </c>
      <c r="E487" s="170">
        <v>2.0306000000000002</v>
      </c>
      <c r="F487" s="171">
        <v>39590</v>
      </c>
      <c r="G487" s="172">
        <f>ROUND(E487*F487,2)</f>
        <v>80391.45</v>
      </c>
      <c r="H487" s="171">
        <v>25890.639999999999</v>
      </c>
      <c r="I487" s="172">
        <f>ROUND(E487*H487,2)</f>
        <v>52573.53</v>
      </c>
      <c r="J487" s="171">
        <v>13699.36</v>
      </c>
      <c r="K487" s="172">
        <f>ROUND(E487*J487,2)</f>
        <v>27817.919999999998</v>
      </c>
      <c r="L487" s="172">
        <v>21</v>
      </c>
      <c r="M487" s="172">
        <f>G487*(1+L487/100)</f>
        <v>97273.65449999999</v>
      </c>
      <c r="N487" s="172">
        <v>1.02139</v>
      </c>
      <c r="O487" s="172">
        <f>ROUND(E487*N487,2)</f>
        <v>2.0699999999999998</v>
      </c>
      <c r="P487" s="172">
        <v>0</v>
      </c>
      <c r="Q487" s="172">
        <f>ROUND(E487*P487,2)</f>
        <v>0</v>
      </c>
      <c r="R487" s="172" t="s">
        <v>369</v>
      </c>
      <c r="S487" s="172" t="s">
        <v>201</v>
      </c>
      <c r="T487" s="173" t="s">
        <v>201</v>
      </c>
      <c r="U487" s="159">
        <v>26.616</v>
      </c>
      <c r="V487" s="159">
        <f>ROUND(E487*U487,2)</f>
        <v>54.05</v>
      </c>
      <c r="W487" s="159"/>
      <c r="X487" s="159" t="s">
        <v>242</v>
      </c>
      <c r="Y487" s="150"/>
      <c r="Z487" s="150"/>
      <c r="AA487" s="150"/>
      <c r="AB487" s="150"/>
      <c r="AC487" s="150"/>
      <c r="AD487" s="150"/>
      <c r="AE487" s="150"/>
      <c r="AF487" s="150"/>
      <c r="AG487" s="150" t="s">
        <v>243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22.5" outlineLevel="1" x14ac:dyDescent="0.2">
      <c r="A488" s="157"/>
      <c r="B488" s="158"/>
      <c r="C488" s="273" t="s">
        <v>711</v>
      </c>
      <c r="D488" s="274"/>
      <c r="E488" s="274"/>
      <c r="F488" s="274"/>
      <c r="G488" s="274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245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74" t="str">
        <f>C488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199" t="s">
        <v>712</v>
      </c>
      <c r="D489" s="189"/>
      <c r="E489" s="190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247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58"/>
      <c r="C490" s="199" t="s">
        <v>713</v>
      </c>
      <c r="D490" s="189"/>
      <c r="E490" s="190">
        <v>0.94979999999999998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247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199" t="s">
        <v>714</v>
      </c>
      <c r="D491" s="189"/>
      <c r="E491" s="190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247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199" t="s">
        <v>715</v>
      </c>
      <c r="D492" s="189"/>
      <c r="E492" s="190">
        <v>0.98409999999999997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247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7"/>
      <c r="B493" s="158"/>
      <c r="C493" s="200" t="s">
        <v>429</v>
      </c>
      <c r="D493" s="191"/>
      <c r="E493" s="192">
        <v>9.6699999999999994E-2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247</v>
      </c>
      <c r="AH493" s="150">
        <v>4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67">
        <v>92</v>
      </c>
      <c r="B494" s="168" t="s">
        <v>716</v>
      </c>
      <c r="C494" s="184" t="s">
        <v>717</v>
      </c>
      <c r="D494" s="169" t="s">
        <v>368</v>
      </c>
      <c r="E494" s="170">
        <v>0.32900000000000001</v>
      </c>
      <c r="F494" s="171">
        <v>31900</v>
      </c>
      <c r="G494" s="172">
        <f>ROUND(E494*F494,2)</f>
        <v>10495.1</v>
      </c>
      <c r="H494" s="171">
        <v>24820.52</v>
      </c>
      <c r="I494" s="172">
        <f>ROUND(E494*H494,2)</f>
        <v>8165.95</v>
      </c>
      <c r="J494" s="171">
        <v>7079.48</v>
      </c>
      <c r="K494" s="172">
        <f>ROUND(E494*J494,2)</f>
        <v>2329.15</v>
      </c>
      <c r="L494" s="172">
        <v>21</v>
      </c>
      <c r="M494" s="172">
        <f>G494*(1+L494/100)</f>
        <v>12699.071</v>
      </c>
      <c r="N494" s="172">
        <v>1.04548</v>
      </c>
      <c r="O494" s="172">
        <f>ROUND(E494*N494,2)</f>
        <v>0.34</v>
      </c>
      <c r="P494" s="172">
        <v>0</v>
      </c>
      <c r="Q494" s="172">
        <f>ROUND(E494*P494,2)</f>
        <v>0</v>
      </c>
      <c r="R494" s="172" t="s">
        <v>369</v>
      </c>
      <c r="S494" s="172" t="s">
        <v>201</v>
      </c>
      <c r="T494" s="173" t="s">
        <v>201</v>
      </c>
      <c r="U494" s="159">
        <v>15.211</v>
      </c>
      <c r="V494" s="159">
        <f>ROUND(E494*U494,2)</f>
        <v>5</v>
      </c>
      <c r="W494" s="159"/>
      <c r="X494" s="159" t="s">
        <v>242</v>
      </c>
      <c r="Y494" s="150"/>
      <c r="Z494" s="150"/>
      <c r="AA494" s="150"/>
      <c r="AB494" s="150"/>
      <c r="AC494" s="150"/>
      <c r="AD494" s="150"/>
      <c r="AE494" s="150"/>
      <c r="AF494" s="150"/>
      <c r="AG494" s="150" t="s">
        <v>243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ht="22.5" outlineLevel="1" x14ac:dyDescent="0.2">
      <c r="A495" s="157"/>
      <c r="B495" s="158"/>
      <c r="C495" s="273" t="s">
        <v>711</v>
      </c>
      <c r="D495" s="274"/>
      <c r="E495" s="274"/>
      <c r="F495" s="274"/>
      <c r="G495" s="274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245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74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199" t="s">
        <v>712</v>
      </c>
      <c r="D496" s="189"/>
      <c r="E496" s="190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247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58"/>
      <c r="C497" s="199" t="s">
        <v>718</v>
      </c>
      <c r="D497" s="189"/>
      <c r="E497" s="190">
        <v>0.32900000000000001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247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ht="22.5" outlineLevel="1" x14ac:dyDescent="0.2">
      <c r="A498" s="167">
        <v>93</v>
      </c>
      <c r="B498" s="168" t="s">
        <v>719</v>
      </c>
      <c r="C498" s="184" t="s">
        <v>720</v>
      </c>
      <c r="D498" s="169" t="s">
        <v>420</v>
      </c>
      <c r="E498" s="170">
        <v>2</v>
      </c>
      <c r="F498" s="171">
        <v>263.5</v>
      </c>
      <c r="G498" s="172">
        <f>ROUND(E498*F498,2)</f>
        <v>527</v>
      </c>
      <c r="H498" s="171">
        <v>129.03</v>
      </c>
      <c r="I498" s="172">
        <f>ROUND(E498*H498,2)</f>
        <v>258.06</v>
      </c>
      <c r="J498" s="171">
        <v>134.47</v>
      </c>
      <c r="K498" s="172">
        <f>ROUND(E498*J498,2)</f>
        <v>268.94</v>
      </c>
      <c r="L498" s="172">
        <v>21</v>
      </c>
      <c r="M498" s="172">
        <f>G498*(1+L498/100)</f>
        <v>637.66999999999996</v>
      </c>
      <c r="N498" s="172">
        <v>5.4399999999999997E-2</v>
      </c>
      <c r="O498" s="172">
        <f>ROUND(E498*N498,2)</f>
        <v>0.11</v>
      </c>
      <c r="P498" s="172">
        <v>0</v>
      </c>
      <c r="Q498" s="172">
        <f>ROUND(E498*P498,2)</f>
        <v>0</v>
      </c>
      <c r="R498" s="172" t="s">
        <v>450</v>
      </c>
      <c r="S498" s="172" t="s">
        <v>201</v>
      </c>
      <c r="T498" s="173" t="s">
        <v>201</v>
      </c>
      <c r="U498" s="159">
        <v>0.29349999999999998</v>
      </c>
      <c r="V498" s="159">
        <f>ROUND(E498*U498,2)</f>
        <v>0.59</v>
      </c>
      <c r="W498" s="159"/>
      <c r="X498" s="159" t="s">
        <v>242</v>
      </c>
      <c r="Y498" s="150"/>
      <c r="Z498" s="150"/>
      <c r="AA498" s="150"/>
      <c r="AB498" s="150"/>
      <c r="AC498" s="150"/>
      <c r="AD498" s="150"/>
      <c r="AE498" s="150"/>
      <c r="AF498" s="150"/>
      <c r="AG498" s="150" t="s">
        <v>243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199" t="s">
        <v>246</v>
      </c>
      <c r="D499" s="189"/>
      <c r="E499" s="190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247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199" t="s">
        <v>721</v>
      </c>
      <c r="D500" s="189"/>
      <c r="E500" s="190">
        <v>2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247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67">
        <v>94</v>
      </c>
      <c r="B501" s="168" t="s">
        <v>722</v>
      </c>
      <c r="C501" s="184" t="s">
        <v>723</v>
      </c>
      <c r="D501" s="169" t="s">
        <v>252</v>
      </c>
      <c r="E501" s="170">
        <v>1.8436900000000001</v>
      </c>
      <c r="F501" s="171">
        <v>3055</v>
      </c>
      <c r="G501" s="172">
        <f>ROUND(E501*F501,2)</f>
        <v>5632.47</v>
      </c>
      <c r="H501" s="171">
        <v>2588.17</v>
      </c>
      <c r="I501" s="172">
        <f>ROUND(E501*H501,2)</f>
        <v>4771.78</v>
      </c>
      <c r="J501" s="171">
        <v>466.83</v>
      </c>
      <c r="K501" s="172">
        <f>ROUND(E501*J501,2)</f>
        <v>860.69</v>
      </c>
      <c r="L501" s="172">
        <v>21</v>
      </c>
      <c r="M501" s="172">
        <f>G501*(1+L501/100)</f>
        <v>6815.2887000000001</v>
      </c>
      <c r="N501" s="172">
        <v>2.5250699999999999</v>
      </c>
      <c r="O501" s="172">
        <f>ROUND(E501*N501,2)</f>
        <v>4.66</v>
      </c>
      <c r="P501" s="172">
        <v>0</v>
      </c>
      <c r="Q501" s="172">
        <f>ROUND(E501*P501,2)</f>
        <v>0</v>
      </c>
      <c r="R501" s="172" t="s">
        <v>369</v>
      </c>
      <c r="S501" s="172" t="s">
        <v>201</v>
      </c>
      <c r="T501" s="173" t="s">
        <v>201</v>
      </c>
      <c r="U501" s="159">
        <v>0.86499999999999999</v>
      </c>
      <c r="V501" s="159">
        <f>ROUND(E501*U501,2)</f>
        <v>1.59</v>
      </c>
      <c r="W501" s="159"/>
      <c r="X501" s="159" t="s">
        <v>242</v>
      </c>
      <c r="Y501" s="150"/>
      <c r="Z501" s="150"/>
      <c r="AA501" s="150"/>
      <c r="AB501" s="150"/>
      <c r="AC501" s="150"/>
      <c r="AD501" s="150"/>
      <c r="AE501" s="150"/>
      <c r="AF501" s="150"/>
      <c r="AG501" s="150" t="s">
        <v>243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22.5" outlineLevel="1" x14ac:dyDescent="0.2">
      <c r="A502" s="157"/>
      <c r="B502" s="158"/>
      <c r="C502" s="273" t="s">
        <v>724</v>
      </c>
      <c r="D502" s="274"/>
      <c r="E502" s="274"/>
      <c r="F502" s="274"/>
      <c r="G502" s="274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245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74" t="str">
        <f>C502</f>
        <v>včetně stěnových, nosníků jeřábových drah, volných trámů, průvlaků, rámových příčlí, ztužidel, konzol, vodorovných táhel a podobných tyčových konstrukcí,</v>
      </c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199" t="s">
        <v>725</v>
      </c>
      <c r="D503" s="189"/>
      <c r="E503" s="190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247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199" t="s">
        <v>726</v>
      </c>
      <c r="D504" s="189"/>
      <c r="E504" s="190">
        <v>0.52056000000000002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247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99" t="s">
        <v>727</v>
      </c>
      <c r="D505" s="189"/>
      <c r="E505" s="190">
        <v>0.57499999999999996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247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199" t="s">
        <v>728</v>
      </c>
      <c r="D506" s="189"/>
      <c r="E506" s="190">
        <v>0.46812999999999999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247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199" t="s">
        <v>729</v>
      </c>
      <c r="D507" s="189"/>
      <c r="E507" s="190">
        <v>0.28000000000000003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247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67">
        <v>95</v>
      </c>
      <c r="B508" s="168" t="s">
        <v>730</v>
      </c>
      <c r="C508" s="184" t="s">
        <v>731</v>
      </c>
      <c r="D508" s="169" t="s">
        <v>240</v>
      </c>
      <c r="E508" s="170">
        <v>28.446549999999998</v>
      </c>
      <c r="F508" s="171">
        <v>613</v>
      </c>
      <c r="G508" s="172">
        <f>ROUND(E508*F508,2)</f>
        <v>17437.740000000002</v>
      </c>
      <c r="H508" s="171">
        <v>137.76</v>
      </c>
      <c r="I508" s="172">
        <f>ROUND(E508*H508,2)</f>
        <v>3918.8</v>
      </c>
      <c r="J508" s="171">
        <v>475.24</v>
      </c>
      <c r="K508" s="172">
        <f>ROUND(E508*J508,2)</f>
        <v>13518.94</v>
      </c>
      <c r="L508" s="172">
        <v>21</v>
      </c>
      <c r="M508" s="172">
        <f>G508*(1+L508/100)</f>
        <v>21099.665400000002</v>
      </c>
      <c r="N508" s="172">
        <v>5.7700000000000001E-2</v>
      </c>
      <c r="O508" s="172">
        <f>ROUND(E508*N508,2)</f>
        <v>1.64</v>
      </c>
      <c r="P508" s="172">
        <v>0</v>
      </c>
      <c r="Q508" s="172">
        <f>ROUND(E508*P508,2)</f>
        <v>0</v>
      </c>
      <c r="R508" s="172" t="s">
        <v>369</v>
      </c>
      <c r="S508" s="172" t="s">
        <v>201</v>
      </c>
      <c r="T508" s="173" t="s">
        <v>201</v>
      </c>
      <c r="U508" s="159">
        <v>0.95</v>
      </c>
      <c r="V508" s="159">
        <f>ROUND(E508*U508,2)</f>
        <v>27.02</v>
      </c>
      <c r="W508" s="159"/>
      <c r="X508" s="159" t="s">
        <v>242</v>
      </c>
      <c r="Y508" s="150"/>
      <c r="Z508" s="150"/>
      <c r="AA508" s="150"/>
      <c r="AB508" s="150"/>
      <c r="AC508" s="150"/>
      <c r="AD508" s="150"/>
      <c r="AE508" s="150"/>
      <c r="AF508" s="150"/>
      <c r="AG508" s="150" t="s">
        <v>243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ht="22.5" outlineLevel="1" x14ac:dyDescent="0.2">
      <c r="A509" s="157"/>
      <c r="B509" s="158"/>
      <c r="C509" s="273" t="s">
        <v>732</v>
      </c>
      <c r="D509" s="274"/>
      <c r="E509" s="274"/>
      <c r="F509" s="274"/>
      <c r="G509" s="274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245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74" t="str">
        <f>C509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9" t="s">
        <v>725</v>
      </c>
      <c r="D510" s="189"/>
      <c r="E510" s="190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247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9" t="s">
        <v>733</v>
      </c>
      <c r="D511" s="189"/>
      <c r="E511" s="190">
        <v>4.82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247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9" t="s">
        <v>734</v>
      </c>
      <c r="D512" s="189"/>
      <c r="E512" s="190">
        <v>0.5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247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9" t="s">
        <v>735</v>
      </c>
      <c r="D513" s="189"/>
      <c r="E513" s="190">
        <v>3.1227999999999998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247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199" t="s">
        <v>736</v>
      </c>
      <c r="D514" s="189"/>
      <c r="E514" s="190">
        <v>4.5999999999999996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247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199" t="s">
        <v>734</v>
      </c>
      <c r="D515" s="189"/>
      <c r="E515" s="190">
        <v>0.5</v>
      </c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247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9" t="s">
        <v>737</v>
      </c>
      <c r="D516" s="189"/>
      <c r="E516" s="190">
        <v>3.0750000000000002</v>
      </c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247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9" t="s">
        <v>738</v>
      </c>
      <c r="D517" s="189"/>
      <c r="E517" s="190">
        <v>3.7450000000000001</v>
      </c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247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9" t="s">
        <v>739</v>
      </c>
      <c r="D518" s="189"/>
      <c r="E518" s="190">
        <v>3.2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247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9" t="s">
        <v>734</v>
      </c>
      <c r="D519" s="189"/>
      <c r="E519" s="190">
        <v>0.5</v>
      </c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247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9" t="s">
        <v>740</v>
      </c>
      <c r="D520" s="189"/>
      <c r="E520" s="190">
        <v>2.3962500000000002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247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9" t="s">
        <v>741</v>
      </c>
      <c r="D521" s="189"/>
      <c r="E521" s="190">
        <v>1.9875</v>
      </c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247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67">
        <v>96</v>
      </c>
      <c r="B522" s="168" t="s">
        <v>742</v>
      </c>
      <c r="C522" s="184" t="s">
        <v>743</v>
      </c>
      <c r="D522" s="169" t="s">
        <v>240</v>
      </c>
      <c r="E522" s="170">
        <v>28.446549999999998</v>
      </c>
      <c r="F522" s="171">
        <v>232</v>
      </c>
      <c r="G522" s="172">
        <f>ROUND(E522*F522,2)</f>
        <v>6599.6</v>
      </c>
      <c r="H522" s="171">
        <v>0</v>
      </c>
      <c r="I522" s="172">
        <f>ROUND(E522*H522,2)</f>
        <v>0</v>
      </c>
      <c r="J522" s="171">
        <v>232</v>
      </c>
      <c r="K522" s="172">
        <f>ROUND(E522*J522,2)</f>
        <v>6599.6</v>
      </c>
      <c r="L522" s="172">
        <v>21</v>
      </c>
      <c r="M522" s="172">
        <f>G522*(1+L522/100)</f>
        <v>7985.5160000000005</v>
      </c>
      <c r="N522" s="172">
        <v>0</v>
      </c>
      <c r="O522" s="172">
        <f>ROUND(E522*N522,2)</f>
        <v>0</v>
      </c>
      <c r="P522" s="172">
        <v>0</v>
      </c>
      <c r="Q522" s="172">
        <f>ROUND(E522*P522,2)</f>
        <v>0</v>
      </c>
      <c r="R522" s="172" t="s">
        <v>369</v>
      </c>
      <c r="S522" s="172" t="s">
        <v>201</v>
      </c>
      <c r="T522" s="173" t="s">
        <v>201</v>
      </c>
      <c r="U522" s="159">
        <v>0.37</v>
      </c>
      <c r="V522" s="159">
        <f>ROUND(E522*U522,2)</f>
        <v>10.53</v>
      </c>
      <c r="W522" s="159"/>
      <c r="X522" s="159" t="s">
        <v>242</v>
      </c>
      <c r="Y522" s="150"/>
      <c r="Z522" s="150"/>
      <c r="AA522" s="150"/>
      <c r="AB522" s="150"/>
      <c r="AC522" s="150"/>
      <c r="AD522" s="150"/>
      <c r="AE522" s="150"/>
      <c r="AF522" s="150"/>
      <c r="AG522" s="150" t="s">
        <v>243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ht="22.5" outlineLevel="1" x14ac:dyDescent="0.2">
      <c r="A523" s="157"/>
      <c r="B523" s="158"/>
      <c r="C523" s="273" t="s">
        <v>732</v>
      </c>
      <c r="D523" s="274"/>
      <c r="E523" s="274"/>
      <c r="F523" s="274"/>
      <c r="G523" s="274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245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74" t="str">
        <f>C523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9" t="s">
        <v>744</v>
      </c>
      <c r="D524" s="189"/>
      <c r="E524" s="190">
        <v>28.446549999999998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247</v>
      </c>
      <c r="AH524" s="150">
        <v>5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67">
        <v>97</v>
      </c>
      <c r="B525" s="168" t="s">
        <v>745</v>
      </c>
      <c r="C525" s="184" t="s">
        <v>746</v>
      </c>
      <c r="D525" s="169" t="s">
        <v>240</v>
      </c>
      <c r="E525" s="170">
        <v>3.49905</v>
      </c>
      <c r="F525" s="171">
        <v>443.5</v>
      </c>
      <c r="G525" s="172">
        <f>ROUND(E525*F525,2)</f>
        <v>1551.83</v>
      </c>
      <c r="H525" s="171">
        <v>42.71</v>
      </c>
      <c r="I525" s="172">
        <f>ROUND(E525*H525,2)</f>
        <v>149.44</v>
      </c>
      <c r="J525" s="171">
        <v>400.79</v>
      </c>
      <c r="K525" s="172">
        <f>ROUND(E525*J525,2)</f>
        <v>1402.38</v>
      </c>
      <c r="L525" s="172">
        <v>21</v>
      </c>
      <c r="M525" s="172">
        <f>G525*(1+L525/100)</f>
        <v>1877.7142999999999</v>
      </c>
      <c r="N525" s="172">
        <v>5.3499999999999997E-3</v>
      </c>
      <c r="O525" s="172">
        <f>ROUND(E525*N525,2)</f>
        <v>0.02</v>
      </c>
      <c r="P525" s="172">
        <v>0</v>
      </c>
      <c r="Q525" s="172">
        <f>ROUND(E525*P525,2)</f>
        <v>0</v>
      </c>
      <c r="R525" s="172" t="s">
        <v>369</v>
      </c>
      <c r="S525" s="172" t="s">
        <v>201</v>
      </c>
      <c r="T525" s="173" t="s">
        <v>201</v>
      </c>
      <c r="U525" s="159">
        <v>0.77500000000000002</v>
      </c>
      <c r="V525" s="159">
        <f>ROUND(E525*U525,2)</f>
        <v>2.71</v>
      </c>
      <c r="W525" s="159"/>
      <c r="X525" s="159" t="s">
        <v>242</v>
      </c>
      <c r="Y525" s="150"/>
      <c r="Z525" s="150"/>
      <c r="AA525" s="150"/>
      <c r="AB525" s="150"/>
      <c r="AC525" s="150"/>
      <c r="AD525" s="150"/>
      <c r="AE525" s="150"/>
      <c r="AF525" s="150"/>
      <c r="AG525" s="150" t="s">
        <v>243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273" t="s">
        <v>747</v>
      </c>
      <c r="D526" s="274"/>
      <c r="E526" s="274"/>
      <c r="F526" s="274"/>
      <c r="G526" s="274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245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199" t="s">
        <v>725</v>
      </c>
      <c r="D527" s="189"/>
      <c r="E527" s="190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247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9" t="s">
        <v>748</v>
      </c>
      <c r="D528" s="189"/>
      <c r="E528" s="190">
        <v>1.0127999999999999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247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99" t="s">
        <v>749</v>
      </c>
      <c r="D529" s="189"/>
      <c r="E529" s="190">
        <v>1.0249999999999999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247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9" t="s">
        <v>750</v>
      </c>
      <c r="D530" s="189"/>
      <c r="E530" s="190">
        <v>1.4612499999999999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247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67">
        <v>98</v>
      </c>
      <c r="B531" s="168" t="s">
        <v>751</v>
      </c>
      <c r="C531" s="184" t="s">
        <v>752</v>
      </c>
      <c r="D531" s="169" t="s">
        <v>240</v>
      </c>
      <c r="E531" s="170">
        <v>3.49905</v>
      </c>
      <c r="F531" s="171">
        <v>114</v>
      </c>
      <c r="G531" s="172">
        <f>ROUND(E531*F531,2)</f>
        <v>398.89</v>
      </c>
      <c r="H531" s="171">
        <v>0</v>
      </c>
      <c r="I531" s="172">
        <f>ROUND(E531*H531,2)</f>
        <v>0</v>
      </c>
      <c r="J531" s="171">
        <v>114</v>
      </c>
      <c r="K531" s="172">
        <f>ROUND(E531*J531,2)</f>
        <v>398.89</v>
      </c>
      <c r="L531" s="172">
        <v>21</v>
      </c>
      <c r="M531" s="172">
        <f>G531*(1+L531/100)</f>
        <v>482.65689999999995</v>
      </c>
      <c r="N531" s="172">
        <v>0</v>
      </c>
      <c r="O531" s="172">
        <f>ROUND(E531*N531,2)</f>
        <v>0</v>
      </c>
      <c r="P531" s="172">
        <v>0</v>
      </c>
      <c r="Q531" s="172">
        <f>ROUND(E531*P531,2)</f>
        <v>0</v>
      </c>
      <c r="R531" s="172" t="s">
        <v>369</v>
      </c>
      <c r="S531" s="172" t="s">
        <v>201</v>
      </c>
      <c r="T531" s="173" t="s">
        <v>201</v>
      </c>
      <c r="U531" s="159">
        <v>0.27</v>
      </c>
      <c r="V531" s="159">
        <f>ROUND(E531*U531,2)</f>
        <v>0.94</v>
      </c>
      <c r="W531" s="159"/>
      <c r="X531" s="159" t="s">
        <v>242</v>
      </c>
      <c r="Y531" s="150"/>
      <c r="Z531" s="150"/>
      <c r="AA531" s="150"/>
      <c r="AB531" s="150"/>
      <c r="AC531" s="150"/>
      <c r="AD531" s="150"/>
      <c r="AE531" s="150"/>
      <c r="AF531" s="150"/>
      <c r="AG531" s="150" t="s">
        <v>243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273" t="s">
        <v>747</v>
      </c>
      <c r="D532" s="274"/>
      <c r="E532" s="274"/>
      <c r="F532" s="274"/>
      <c r="G532" s="274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245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99" t="s">
        <v>753</v>
      </c>
      <c r="D533" s="189"/>
      <c r="E533" s="190">
        <v>3.49905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247</v>
      </c>
      <c r="AH533" s="150">
        <v>5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67">
        <v>99</v>
      </c>
      <c r="B534" s="168" t="s">
        <v>754</v>
      </c>
      <c r="C534" s="184" t="s">
        <v>755</v>
      </c>
      <c r="D534" s="169" t="s">
        <v>368</v>
      </c>
      <c r="E534" s="170">
        <v>0.23813999999999999</v>
      </c>
      <c r="F534" s="171">
        <v>49240</v>
      </c>
      <c r="G534" s="172">
        <f>ROUND(E534*F534,2)</f>
        <v>11726.01</v>
      </c>
      <c r="H534" s="171">
        <v>25328.98</v>
      </c>
      <c r="I534" s="172">
        <f>ROUND(E534*H534,2)</f>
        <v>6031.84</v>
      </c>
      <c r="J534" s="171">
        <v>23911.02</v>
      </c>
      <c r="K534" s="172">
        <f>ROUND(E534*J534,2)</f>
        <v>5694.17</v>
      </c>
      <c r="L534" s="172">
        <v>21</v>
      </c>
      <c r="M534" s="172">
        <f>G534*(1+L534/100)</f>
        <v>14188.472099999999</v>
      </c>
      <c r="N534" s="172">
        <v>1.01939</v>
      </c>
      <c r="O534" s="172">
        <f>ROUND(E534*N534,2)</f>
        <v>0.24</v>
      </c>
      <c r="P534" s="172">
        <v>0</v>
      </c>
      <c r="Q534" s="172">
        <f>ROUND(E534*P534,2)</f>
        <v>0</v>
      </c>
      <c r="R534" s="172" t="s">
        <v>369</v>
      </c>
      <c r="S534" s="172" t="s">
        <v>201</v>
      </c>
      <c r="T534" s="173" t="s">
        <v>201</v>
      </c>
      <c r="U534" s="159">
        <v>51.252000000000002</v>
      </c>
      <c r="V534" s="159">
        <f>ROUND(E534*U534,2)</f>
        <v>12.21</v>
      </c>
      <c r="W534" s="159"/>
      <c r="X534" s="159" t="s">
        <v>242</v>
      </c>
      <c r="Y534" s="150"/>
      <c r="Z534" s="150"/>
      <c r="AA534" s="150"/>
      <c r="AB534" s="150"/>
      <c r="AC534" s="150"/>
      <c r="AD534" s="150"/>
      <c r="AE534" s="150"/>
      <c r="AF534" s="150"/>
      <c r="AG534" s="150" t="s">
        <v>243</v>
      </c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ht="22.5" outlineLevel="1" x14ac:dyDescent="0.2">
      <c r="A535" s="157"/>
      <c r="B535" s="158"/>
      <c r="C535" s="273" t="s">
        <v>756</v>
      </c>
      <c r="D535" s="274"/>
      <c r="E535" s="274"/>
      <c r="F535" s="274"/>
      <c r="G535" s="274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245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74" t="str">
        <f>C535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9" t="s">
        <v>725</v>
      </c>
      <c r="D536" s="189"/>
      <c r="E536" s="190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247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199" t="s">
        <v>757</v>
      </c>
      <c r="D537" s="189"/>
      <c r="E537" s="190">
        <v>0.2268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247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200" t="s">
        <v>429</v>
      </c>
      <c r="D538" s="191"/>
      <c r="E538" s="192">
        <v>1.1339999999999999E-2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247</v>
      </c>
      <c r="AH538" s="150">
        <v>4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67">
        <v>100</v>
      </c>
      <c r="B539" s="168" t="s">
        <v>758</v>
      </c>
      <c r="C539" s="184" t="s">
        <v>759</v>
      </c>
      <c r="D539" s="169" t="s">
        <v>240</v>
      </c>
      <c r="E539" s="170">
        <v>26.91</v>
      </c>
      <c r="F539" s="171">
        <v>2465</v>
      </c>
      <c r="G539" s="172">
        <f>ROUND(E539*F539,2)</f>
        <v>66333.149999999994</v>
      </c>
      <c r="H539" s="171">
        <v>999.05</v>
      </c>
      <c r="I539" s="172">
        <f>ROUND(E539*H539,2)</f>
        <v>26884.44</v>
      </c>
      <c r="J539" s="171">
        <v>1465.95</v>
      </c>
      <c r="K539" s="172">
        <f>ROUND(E539*J539,2)</f>
        <v>39448.71</v>
      </c>
      <c r="L539" s="172">
        <v>21</v>
      </c>
      <c r="M539" s="172">
        <f>G539*(1+L539/100)</f>
        <v>80263.111499999985</v>
      </c>
      <c r="N539" s="172">
        <v>1.8460000000000001E-2</v>
      </c>
      <c r="O539" s="172">
        <f>ROUND(E539*N539,2)</f>
        <v>0.5</v>
      </c>
      <c r="P539" s="172">
        <v>0</v>
      </c>
      <c r="Q539" s="172">
        <f>ROUND(E539*P539,2)</f>
        <v>0</v>
      </c>
      <c r="R539" s="172"/>
      <c r="S539" s="172" t="s">
        <v>438</v>
      </c>
      <c r="T539" s="173" t="s">
        <v>202</v>
      </c>
      <c r="U539" s="159">
        <v>1</v>
      </c>
      <c r="V539" s="159">
        <f>ROUND(E539*U539,2)</f>
        <v>26.91</v>
      </c>
      <c r="W539" s="159"/>
      <c r="X539" s="159" t="s">
        <v>242</v>
      </c>
      <c r="Y539" s="150"/>
      <c r="Z539" s="150"/>
      <c r="AA539" s="150"/>
      <c r="AB539" s="150"/>
      <c r="AC539" s="150"/>
      <c r="AD539" s="150"/>
      <c r="AE539" s="150"/>
      <c r="AF539" s="150"/>
      <c r="AG539" s="150" t="s">
        <v>243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262" t="s">
        <v>760</v>
      </c>
      <c r="D540" s="263"/>
      <c r="E540" s="263"/>
      <c r="F540" s="263"/>
      <c r="G540" s="263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206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271" t="s">
        <v>761</v>
      </c>
      <c r="D541" s="272"/>
      <c r="E541" s="272"/>
      <c r="F541" s="272"/>
      <c r="G541" s="272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206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271" t="s">
        <v>762</v>
      </c>
      <c r="D542" s="272"/>
      <c r="E542" s="272"/>
      <c r="F542" s="272"/>
      <c r="G542" s="272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206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271" t="s">
        <v>2530</v>
      </c>
      <c r="D543" s="272"/>
      <c r="E543" s="272"/>
      <c r="F543" s="272"/>
      <c r="G543" s="272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206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74" t="str">
        <f>C543</f>
        <v>- do obvodového profilu vloženy profily CW100 po vzd. 500 mm, mezi nimi minerální izolace 40 kg/m3 tl. 40 mm</v>
      </c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271" t="s">
        <v>763</v>
      </c>
      <c r="D544" s="272"/>
      <c r="E544" s="272"/>
      <c r="F544" s="272"/>
      <c r="G544" s="272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206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271" t="s">
        <v>764</v>
      </c>
      <c r="D545" s="272"/>
      <c r="E545" s="272"/>
      <c r="F545" s="272"/>
      <c r="G545" s="272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206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74" t="str">
        <f>C545</f>
        <v>Protipožární konstrukce musí provádět oprávněná prováděcí firma, která opatří nainstalovanou konstrukci certifikátem.</v>
      </c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271" t="s">
        <v>765</v>
      </c>
      <c r="D546" s="272"/>
      <c r="E546" s="272"/>
      <c r="F546" s="272"/>
      <c r="G546" s="272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206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9" t="s">
        <v>255</v>
      </c>
      <c r="D547" s="189"/>
      <c r="E547" s="190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247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199" t="s">
        <v>766</v>
      </c>
      <c r="D548" s="189"/>
      <c r="E548" s="190">
        <v>13.25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247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7"/>
      <c r="B549" s="158"/>
      <c r="C549" s="199" t="s">
        <v>767</v>
      </c>
      <c r="D549" s="189"/>
      <c r="E549" s="190">
        <v>13.66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247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67">
        <v>101</v>
      </c>
      <c r="B550" s="168" t="s">
        <v>768</v>
      </c>
      <c r="C550" s="184" t="s">
        <v>769</v>
      </c>
      <c r="D550" s="169" t="s">
        <v>240</v>
      </c>
      <c r="E550" s="170">
        <v>47.39</v>
      </c>
      <c r="F550" s="171">
        <v>3400</v>
      </c>
      <c r="G550" s="172">
        <f>ROUND(E550*F550,2)</f>
        <v>161126</v>
      </c>
      <c r="H550" s="171">
        <v>1377.91</v>
      </c>
      <c r="I550" s="172">
        <f>ROUND(E550*H550,2)</f>
        <v>65299.15</v>
      </c>
      <c r="J550" s="171">
        <v>2022.09</v>
      </c>
      <c r="K550" s="172">
        <f>ROUND(E550*J550,2)</f>
        <v>95826.85</v>
      </c>
      <c r="L550" s="172">
        <v>21</v>
      </c>
      <c r="M550" s="172">
        <f>G550*(1+L550/100)</f>
        <v>194962.46</v>
      </c>
      <c r="N550" s="172">
        <v>1.8460000000000001E-2</v>
      </c>
      <c r="O550" s="172">
        <f>ROUND(E550*N550,2)</f>
        <v>0.87</v>
      </c>
      <c r="P550" s="172">
        <v>0</v>
      </c>
      <c r="Q550" s="172">
        <f>ROUND(E550*P550,2)</f>
        <v>0</v>
      </c>
      <c r="R550" s="172"/>
      <c r="S550" s="172" t="s">
        <v>438</v>
      </c>
      <c r="T550" s="173" t="s">
        <v>202</v>
      </c>
      <c r="U550" s="159">
        <v>1</v>
      </c>
      <c r="V550" s="159">
        <f>ROUND(E550*U550,2)</f>
        <v>47.39</v>
      </c>
      <c r="W550" s="159"/>
      <c r="X550" s="159" t="s">
        <v>242</v>
      </c>
      <c r="Y550" s="150"/>
      <c r="Z550" s="150"/>
      <c r="AA550" s="150"/>
      <c r="AB550" s="150"/>
      <c r="AC550" s="150"/>
      <c r="AD550" s="150"/>
      <c r="AE550" s="150"/>
      <c r="AF550" s="150"/>
      <c r="AG550" s="150" t="s">
        <v>243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262" t="s">
        <v>770</v>
      </c>
      <c r="D551" s="263"/>
      <c r="E551" s="263"/>
      <c r="F551" s="263"/>
      <c r="G551" s="263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206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71" t="s">
        <v>771</v>
      </c>
      <c r="D552" s="272"/>
      <c r="E552" s="272"/>
      <c r="F552" s="272"/>
      <c r="G552" s="272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206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271" t="s">
        <v>772</v>
      </c>
      <c r="D553" s="272"/>
      <c r="E553" s="272"/>
      <c r="F553" s="272"/>
      <c r="G553" s="272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206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271" t="s">
        <v>2531</v>
      </c>
      <c r="D554" s="272"/>
      <c r="E554" s="272"/>
      <c r="F554" s="272"/>
      <c r="G554" s="272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206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74" t="str">
        <f>C554</f>
        <v>- do obvodového profilu vloženy profily UA 100 po vzd. 400 mm, mezi nimi minerální izolace 40 kg/m3 tl. 60 mm</v>
      </c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271" t="s">
        <v>773</v>
      </c>
      <c r="D555" s="272"/>
      <c r="E555" s="272"/>
      <c r="F555" s="272"/>
      <c r="G555" s="272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206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271" t="s">
        <v>774</v>
      </c>
      <c r="D556" s="272"/>
      <c r="E556" s="272"/>
      <c r="F556" s="272"/>
      <c r="G556" s="272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206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271" t="s">
        <v>775</v>
      </c>
      <c r="D557" s="272"/>
      <c r="E557" s="272"/>
      <c r="F557" s="272"/>
      <c r="G557" s="272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206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271" t="s">
        <v>764</v>
      </c>
      <c r="D558" s="272"/>
      <c r="E558" s="272"/>
      <c r="F558" s="272"/>
      <c r="G558" s="272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206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74" t="str">
        <f>C558</f>
        <v>Protipožární konstrukce musí provádět oprávněná prováděcí firma, která opatří nainstalovanou konstrukci certifikátem.</v>
      </c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58"/>
      <c r="C559" s="271" t="s">
        <v>765</v>
      </c>
      <c r="D559" s="272"/>
      <c r="E559" s="272"/>
      <c r="F559" s="272"/>
      <c r="G559" s="272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206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9" t="s">
        <v>255</v>
      </c>
      <c r="D560" s="189"/>
      <c r="E560" s="190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247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199" t="s">
        <v>776</v>
      </c>
      <c r="D561" s="189"/>
      <c r="E561" s="190">
        <v>47.39</v>
      </c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247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67">
        <v>102</v>
      </c>
      <c r="B562" s="168" t="s">
        <v>777</v>
      </c>
      <c r="C562" s="184" t="s">
        <v>778</v>
      </c>
      <c r="D562" s="169" t="s">
        <v>240</v>
      </c>
      <c r="E562" s="170">
        <v>47.39</v>
      </c>
      <c r="F562" s="171">
        <v>1140</v>
      </c>
      <c r="G562" s="172">
        <f>ROUND(E562*F562,2)</f>
        <v>54024.6</v>
      </c>
      <c r="H562" s="171">
        <v>0</v>
      </c>
      <c r="I562" s="172">
        <f>ROUND(E562*H562,2)</f>
        <v>0</v>
      </c>
      <c r="J562" s="171">
        <v>1140</v>
      </c>
      <c r="K562" s="172">
        <f>ROUND(E562*J562,2)</f>
        <v>54024.6</v>
      </c>
      <c r="L562" s="172">
        <v>21</v>
      </c>
      <c r="M562" s="172">
        <f>G562*(1+L562/100)</f>
        <v>65369.765999999996</v>
      </c>
      <c r="N562" s="172">
        <v>0</v>
      </c>
      <c r="O562" s="172">
        <f>ROUND(E562*N562,2)</f>
        <v>0</v>
      </c>
      <c r="P562" s="172">
        <v>0</v>
      </c>
      <c r="Q562" s="172">
        <f>ROUND(E562*P562,2)</f>
        <v>0</v>
      </c>
      <c r="R562" s="172"/>
      <c r="S562" s="172" t="s">
        <v>438</v>
      </c>
      <c r="T562" s="173" t="s">
        <v>202</v>
      </c>
      <c r="U562" s="159">
        <v>0</v>
      </c>
      <c r="V562" s="159">
        <f>ROUND(E562*U562,2)</f>
        <v>0</v>
      </c>
      <c r="W562" s="159"/>
      <c r="X562" s="159" t="s">
        <v>242</v>
      </c>
      <c r="Y562" s="150"/>
      <c r="Z562" s="150"/>
      <c r="AA562" s="150"/>
      <c r="AB562" s="150"/>
      <c r="AC562" s="150"/>
      <c r="AD562" s="150"/>
      <c r="AE562" s="150"/>
      <c r="AF562" s="150"/>
      <c r="AG562" s="150" t="s">
        <v>243</v>
      </c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262" t="s">
        <v>779</v>
      </c>
      <c r="D563" s="263"/>
      <c r="E563" s="263"/>
      <c r="F563" s="263"/>
      <c r="G563" s="263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206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271" t="s">
        <v>780</v>
      </c>
      <c r="D564" s="272"/>
      <c r="E564" s="272"/>
      <c r="F564" s="272"/>
      <c r="G564" s="272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206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271" t="s">
        <v>781</v>
      </c>
      <c r="D565" s="272"/>
      <c r="E565" s="272"/>
      <c r="F565" s="272"/>
      <c r="G565" s="272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206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271" t="s">
        <v>782</v>
      </c>
      <c r="D566" s="272"/>
      <c r="E566" s="272"/>
      <c r="F566" s="272"/>
      <c r="G566" s="272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206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271" t="s">
        <v>783</v>
      </c>
      <c r="D567" s="272"/>
      <c r="E567" s="272"/>
      <c r="F567" s="272"/>
      <c r="G567" s="272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206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271" t="s">
        <v>784</v>
      </c>
      <c r="D568" s="272"/>
      <c r="E568" s="272"/>
      <c r="F568" s="272"/>
      <c r="G568" s="272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206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271" t="s">
        <v>785</v>
      </c>
      <c r="D569" s="272"/>
      <c r="E569" s="272"/>
      <c r="F569" s="272"/>
      <c r="G569" s="272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206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199" t="s">
        <v>786</v>
      </c>
      <c r="D570" s="189"/>
      <c r="E570" s="190">
        <v>47.39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247</v>
      </c>
      <c r="AH570" s="150">
        <v>5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x14ac:dyDescent="0.2">
      <c r="A571" s="161" t="s">
        <v>196</v>
      </c>
      <c r="B571" s="162" t="s">
        <v>89</v>
      </c>
      <c r="C571" s="183" t="s">
        <v>90</v>
      </c>
      <c r="D571" s="163"/>
      <c r="E571" s="164"/>
      <c r="F571" s="165"/>
      <c r="G571" s="165">
        <f>SUMIF(AG572:AG591,"&lt;&gt;NOR",G572:G591)</f>
        <v>28817.25</v>
      </c>
      <c r="H571" s="165"/>
      <c r="I571" s="165">
        <f>SUM(I572:I591)</f>
        <v>11287.26</v>
      </c>
      <c r="J571" s="165"/>
      <c r="K571" s="165">
        <f>SUM(K572:K591)</f>
        <v>17529.989999999998</v>
      </c>
      <c r="L571" s="165"/>
      <c r="M571" s="165">
        <f>SUM(M572:M591)</f>
        <v>34868.872499999998</v>
      </c>
      <c r="N571" s="165"/>
      <c r="O571" s="165">
        <f>SUM(O572:O591)</f>
        <v>7.67</v>
      </c>
      <c r="P571" s="165"/>
      <c r="Q571" s="165">
        <f>SUM(Q572:Q591)</f>
        <v>0</v>
      </c>
      <c r="R571" s="165"/>
      <c r="S571" s="165"/>
      <c r="T571" s="166"/>
      <c r="U571" s="160"/>
      <c r="V571" s="160">
        <f>SUM(V572:V591)</f>
        <v>35.410000000000004</v>
      </c>
      <c r="W571" s="160"/>
      <c r="X571" s="160"/>
      <c r="AG571" t="s">
        <v>197</v>
      </c>
    </row>
    <row r="572" spans="1:60" outlineLevel="1" x14ac:dyDescent="0.2">
      <c r="A572" s="167">
        <v>103</v>
      </c>
      <c r="B572" s="168" t="s">
        <v>787</v>
      </c>
      <c r="C572" s="184" t="s">
        <v>788</v>
      </c>
      <c r="D572" s="169" t="s">
        <v>240</v>
      </c>
      <c r="E572" s="170">
        <v>32.953200000000002</v>
      </c>
      <c r="F572" s="171">
        <v>274</v>
      </c>
      <c r="G572" s="172">
        <f>ROUND(E572*F572,2)</f>
        <v>9029.18</v>
      </c>
      <c r="H572" s="171">
        <v>39.409999999999997</v>
      </c>
      <c r="I572" s="172">
        <f>ROUND(E572*H572,2)</f>
        <v>1298.69</v>
      </c>
      <c r="J572" s="171">
        <v>234.59</v>
      </c>
      <c r="K572" s="172">
        <f>ROUND(E572*J572,2)</f>
        <v>7730.49</v>
      </c>
      <c r="L572" s="172">
        <v>21</v>
      </c>
      <c r="M572" s="172">
        <f>G572*(1+L572/100)</f>
        <v>10925.3078</v>
      </c>
      <c r="N572" s="172">
        <v>7.3899999999999993E-2</v>
      </c>
      <c r="O572" s="172">
        <f>ROUND(E572*N572,2)</f>
        <v>2.44</v>
      </c>
      <c r="P572" s="172">
        <v>0</v>
      </c>
      <c r="Q572" s="172">
        <f>ROUND(E572*P572,2)</f>
        <v>0</v>
      </c>
      <c r="R572" s="172" t="s">
        <v>241</v>
      </c>
      <c r="S572" s="172" t="s">
        <v>201</v>
      </c>
      <c r="T572" s="173" t="s">
        <v>201</v>
      </c>
      <c r="U572" s="159">
        <v>0.47799999999999998</v>
      </c>
      <c r="V572" s="159">
        <f>ROUND(E572*U572,2)</f>
        <v>15.75</v>
      </c>
      <c r="W572" s="159"/>
      <c r="X572" s="159" t="s">
        <v>242</v>
      </c>
      <c r="Y572" s="150"/>
      <c r="Z572" s="150"/>
      <c r="AA572" s="150"/>
      <c r="AB572" s="150"/>
      <c r="AC572" s="150"/>
      <c r="AD572" s="150"/>
      <c r="AE572" s="150"/>
      <c r="AF572" s="150"/>
      <c r="AG572" s="150" t="s">
        <v>243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ht="22.5" outlineLevel="1" x14ac:dyDescent="0.2">
      <c r="A573" s="157"/>
      <c r="B573" s="158"/>
      <c r="C573" s="273" t="s">
        <v>789</v>
      </c>
      <c r="D573" s="274"/>
      <c r="E573" s="274"/>
      <c r="F573" s="274"/>
      <c r="G573" s="274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245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74" t="str">
        <f>C573</f>
        <v>s provedením lože z kameniva drceného, s vyplněním spár, s dvojitým hutněním a se smetením přebytečného materiálu na krajnici. S dodáním hmot pro lože a výplň spár.</v>
      </c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7"/>
      <c r="B574" s="158"/>
      <c r="C574" s="199" t="s">
        <v>246</v>
      </c>
      <c r="D574" s="189"/>
      <c r="E574" s="190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247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99" t="s">
        <v>248</v>
      </c>
      <c r="D575" s="189"/>
      <c r="E575" s="190">
        <v>71.575000000000003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247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199" t="s">
        <v>790</v>
      </c>
      <c r="D576" s="189"/>
      <c r="E576" s="190">
        <v>-41.859400000000001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247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199" t="s">
        <v>791</v>
      </c>
      <c r="D577" s="189"/>
      <c r="E577" s="190">
        <v>-6.6623999999999999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247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199" t="s">
        <v>249</v>
      </c>
      <c r="D578" s="189"/>
      <c r="E578" s="190">
        <v>9.9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247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67">
        <v>104</v>
      </c>
      <c r="B579" s="168" t="s">
        <v>792</v>
      </c>
      <c r="C579" s="184" t="s">
        <v>793</v>
      </c>
      <c r="D579" s="169" t="s">
        <v>353</v>
      </c>
      <c r="E579" s="170">
        <v>26.89</v>
      </c>
      <c r="F579" s="171">
        <v>244.5</v>
      </c>
      <c r="G579" s="172">
        <f>ROUND(E579*F579,2)</f>
        <v>6574.61</v>
      </c>
      <c r="H579" s="171">
        <v>14.37</v>
      </c>
      <c r="I579" s="172">
        <f>ROUND(E579*H579,2)</f>
        <v>386.41</v>
      </c>
      <c r="J579" s="171">
        <v>230.13</v>
      </c>
      <c r="K579" s="172">
        <f>ROUND(E579*J579,2)</f>
        <v>6188.2</v>
      </c>
      <c r="L579" s="172">
        <v>21</v>
      </c>
      <c r="M579" s="172">
        <f>G579*(1+L579/100)</f>
        <v>7955.2780999999995</v>
      </c>
      <c r="N579" s="172">
        <v>3.6000000000000002E-4</v>
      </c>
      <c r="O579" s="172">
        <f>ROUND(E579*N579,2)</f>
        <v>0.01</v>
      </c>
      <c r="P579" s="172">
        <v>0</v>
      </c>
      <c r="Q579" s="172">
        <f>ROUND(E579*P579,2)</f>
        <v>0</v>
      </c>
      <c r="R579" s="172" t="s">
        <v>241</v>
      </c>
      <c r="S579" s="172" t="s">
        <v>201</v>
      </c>
      <c r="T579" s="173" t="s">
        <v>201</v>
      </c>
      <c r="U579" s="159">
        <v>0.43</v>
      </c>
      <c r="V579" s="159">
        <f>ROUND(E579*U579,2)</f>
        <v>11.56</v>
      </c>
      <c r="W579" s="159"/>
      <c r="X579" s="159" t="s">
        <v>242</v>
      </c>
      <c r="Y579" s="150"/>
      <c r="Z579" s="150"/>
      <c r="AA579" s="150"/>
      <c r="AB579" s="150"/>
      <c r="AC579" s="150"/>
      <c r="AD579" s="150"/>
      <c r="AE579" s="150"/>
      <c r="AF579" s="150"/>
      <c r="AG579" s="150" t="s">
        <v>243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9" t="s">
        <v>246</v>
      </c>
      <c r="D580" s="189"/>
      <c r="E580" s="190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247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99" t="s">
        <v>794</v>
      </c>
      <c r="D581" s="189"/>
      <c r="E581" s="190">
        <v>16.989999999999998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247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9" t="s">
        <v>795</v>
      </c>
      <c r="D582" s="189"/>
      <c r="E582" s="190">
        <v>9.9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247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ht="22.5" outlineLevel="1" x14ac:dyDescent="0.2">
      <c r="A583" s="167">
        <v>105</v>
      </c>
      <c r="B583" s="168" t="s">
        <v>796</v>
      </c>
      <c r="C583" s="184" t="s">
        <v>797</v>
      </c>
      <c r="D583" s="169" t="s">
        <v>240</v>
      </c>
      <c r="E583" s="170">
        <v>21.6</v>
      </c>
      <c r="F583" s="171">
        <v>190</v>
      </c>
      <c r="G583" s="172">
        <f>ROUND(E583*F583,2)</f>
        <v>4104</v>
      </c>
      <c r="H583" s="171">
        <v>22.81</v>
      </c>
      <c r="I583" s="172">
        <f>ROUND(E583*H583,2)</f>
        <v>492.7</v>
      </c>
      <c r="J583" s="171">
        <v>167.19</v>
      </c>
      <c r="K583" s="172">
        <f>ROUND(E583*J583,2)</f>
        <v>3611.3</v>
      </c>
      <c r="L583" s="172">
        <v>21</v>
      </c>
      <c r="M583" s="172">
        <f>G583*(1+L583/100)</f>
        <v>4965.84</v>
      </c>
      <c r="N583" s="172">
        <v>7.1999999999999995E-2</v>
      </c>
      <c r="O583" s="172">
        <f>ROUND(E583*N583,2)</f>
        <v>1.56</v>
      </c>
      <c r="P583" s="172">
        <v>0</v>
      </c>
      <c r="Q583" s="172">
        <f>ROUND(E583*P583,2)</f>
        <v>0</v>
      </c>
      <c r="R583" s="172" t="s">
        <v>241</v>
      </c>
      <c r="S583" s="172" t="s">
        <v>201</v>
      </c>
      <c r="T583" s="173" t="s">
        <v>201</v>
      </c>
      <c r="U583" s="159">
        <v>0.375</v>
      </c>
      <c r="V583" s="159">
        <f>ROUND(E583*U583,2)</f>
        <v>8.1</v>
      </c>
      <c r="W583" s="159"/>
      <c r="X583" s="159" t="s">
        <v>242</v>
      </c>
      <c r="Y583" s="150"/>
      <c r="Z583" s="150"/>
      <c r="AA583" s="150"/>
      <c r="AB583" s="150"/>
      <c r="AC583" s="150"/>
      <c r="AD583" s="150"/>
      <c r="AE583" s="150"/>
      <c r="AF583" s="150"/>
      <c r="AG583" s="150" t="s">
        <v>243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ht="22.5" outlineLevel="1" x14ac:dyDescent="0.2">
      <c r="A584" s="157"/>
      <c r="B584" s="158"/>
      <c r="C584" s="273" t="s">
        <v>798</v>
      </c>
      <c r="D584" s="274"/>
      <c r="E584" s="274"/>
      <c r="F584" s="274"/>
      <c r="G584" s="274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245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74" t="str">
        <f>C584</f>
        <v>komunikací pro pěší do velikosti dlaždic 0,25 m2 s provedením lože do tl. 30 mm, s vyplněním spár a se smetením přebytečného materiálu na vzdálenost do 3 m</v>
      </c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99" t="s">
        <v>246</v>
      </c>
      <c r="D585" s="189"/>
      <c r="E585" s="190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247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9" t="s">
        <v>799</v>
      </c>
      <c r="D586" s="189"/>
      <c r="E586" s="190">
        <v>21.6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247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67">
        <v>106</v>
      </c>
      <c r="B587" s="168" t="s">
        <v>800</v>
      </c>
      <c r="C587" s="184" t="s">
        <v>801</v>
      </c>
      <c r="D587" s="169" t="s">
        <v>240</v>
      </c>
      <c r="E587" s="170">
        <v>3.2953199999999998</v>
      </c>
      <c r="F587" s="171">
        <v>398</v>
      </c>
      <c r="G587" s="172">
        <f>ROUND(E587*F587,2)</f>
        <v>1311.54</v>
      </c>
      <c r="H587" s="171">
        <v>398</v>
      </c>
      <c r="I587" s="172">
        <f>ROUND(E587*H587,2)</f>
        <v>1311.54</v>
      </c>
      <c r="J587" s="171">
        <v>0</v>
      </c>
      <c r="K587" s="172">
        <f>ROUND(E587*J587,2)</f>
        <v>0</v>
      </c>
      <c r="L587" s="172">
        <v>21</v>
      </c>
      <c r="M587" s="172">
        <f>G587*(1+L587/100)</f>
        <v>1586.9633999999999</v>
      </c>
      <c r="N587" s="172">
        <v>0.17244999999999999</v>
      </c>
      <c r="O587" s="172">
        <f>ROUND(E587*N587,2)</f>
        <v>0.56999999999999995</v>
      </c>
      <c r="P587" s="172">
        <v>0</v>
      </c>
      <c r="Q587" s="172">
        <f>ROUND(E587*P587,2)</f>
        <v>0</v>
      </c>
      <c r="R587" s="172" t="s">
        <v>339</v>
      </c>
      <c r="S587" s="172" t="s">
        <v>201</v>
      </c>
      <c r="T587" s="173" t="s">
        <v>201</v>
      </c>
      <c r="U587" s="159">
        <v>0</v>
      </c>
      <c r="V587" s="159">
        <f>ROUND(E587*U587,2)</f>
        <v>0</v>
      </c>
      <c r="W587" s="159"/>
      <c r="X587" s="159" t="s">
        <v>340</v>
      </c>
      <c r="Y587" s="150"/>
      <c r="Z587" s="150"/>
      <c r="AA587" s="150"/>
      <c r="AB587" s="150"/>
      <c r="AC587" s="150"/>
      <c r="AD587" s="150"/>
      <c r="AE587" s="150"/>
      <c r="AF587" s="150"/>
      <c r="AG587" s="150" t="s">
        <v>341</v>
      </c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99" t="s">
        <v>802</v>
      </c>
      <c r="D588" s="189"/>
      <c r="E588" s="190">
        <v>3.2953199999999998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247</v>
      </c>
      <c r="AH588" s="150">
        <v>5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ht="22.5" outlineLevel="1" x14ac:dyDescent="0.2">
      <c r="A589" s="167">
        <v>107</v>
      </c>
      <c r="B589" s="168" t="s">
        <v>803</v>
      </c>
      <c r="C589" s="184" t="s">
        <v>804</v>
      </c>
      <c r="D589" s="169" t="s">
        <v>240</v>
      </c>
      <c r="E589" s="170">
        <v>22.248000000000001</v>
      </c>
      <c r="F589" s="171">
        <v>350.5</v>
      </c>
      <c r="G589" s="172">
        <f>ROUND(E589*F589,2)</f>
        <v>7797.92</v>
      </c>
      <c r="H589" s="171">
        <v>350.5</v>
      </c>
      <c r="I589" s="172">
        <f>ROUND(E589*H589,2)</f>
        <v>7797.92</v>
      </c>
      <c r="J589" s="171">
        <v>0</v>
      </c>
      <c r="K589" s="172">
        <f>ROUND(E589*J589,2)</f>
        <v>0</v>
      </c>
      <c r="L589" s="172">
        <v>21</v>
      </c>
      <c r="M589" s="172">
        <f>G589*(1+L589/100)</f>
        <v>9435.4832000000006</v>
      </c>
      <c r="N589" s="172">
        <v>0.1389</v>
      </c>
      <c r="O589" s="172">
        <f>ROUND(E589*N589,2)</f>
        <v>3.09</v>
      </c>
      <c r="P589" s="172">
        <v>0</v>
      </c>
      <c r="Q589" s="172">
        <f>ROUND(E589*P589,2)</f>
        <v>0</v>
      </c>
      <c r="R589" s="172" t="s">
        <v>339</v>
      </c>
      <c r="S589" s="172" t="s">
        <v>201</v>
      </c>
      <c r="T589" s="173" t="s">
        <v>201</v>
      </c>
      <c r="U589" s="159">
        <v>0</v>
      </c>
      <c r="V589" s="159">
        <f>ROUND(E589*U589,2)</f>
        <v>0</v>
      </c>
      <c r="W589" s="159"/>
      <c r="X589" s="159" t="s">
        <v>340</v>
      </c>
      <c r="Y589" s="150"/>
      <c r="Z589" s="150"/>
      <c r="AA589" s="150"/>
      <c r="AB589" s="150"/>
      <c r="AC589" s="150"/>
      <c r="AD589" s="150"/>
      <c r="AE589" s="150"/>
      <c r="AF589" s="150"/>
      <c r="AG589" s="150" t="s">
        <v>341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199" t="s">
        <v>805</v>
      </c>
      <c r="D590" s="189"/>
      <c r="E590" s="190">
        <v>21.6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247</v>
      </c>
      <c r="AH590" s="150">
        <v>5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00" t="s">
        <v>806</v>
      </c>
      <c r="D591" s="191"/>
      <c r="E591" s="192">
        <v>0.64800000000000002</v>
      </c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247</v>
      </c>
      <c r="AH591" s="150">
        <v>4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x14ac:dyDescent="0.2">
      <c r="A592" s="161" t="s">
        <v>196</v>
      </c>
      <c r="B592" s="162" t="s">
        <v>91</v>
      </c>
      <c r="C592" s="183" t="s">
        <v>92</v>
      </c>
      <c r="D592" s="163"/>
      <c r="E592" s="164"/>
      <c r="F592" s="165"/>
      <c r="G592" s="165">
        <f>SUMIF(AG593:AG599,"&lt;&gt;NOR",G593:G599)</f>
        <v>2736.12</v>
      </c>
      <c r="H592" s="165"/>
      <c r="I592" s="165">
        <f>SUM(I593:I599)</f>
        <v>1421.19</v>
      </c>
      <c r="J592" s="165"/>
      <c r="K592" s="165">
        <f>SUM(K593:K599)</f>
        <v>1314.93</v>
      </c>
      <c r="L592" s="165"/>
      <c r="M592" s="165">
        <f>SUM(M593:M599)</f>
        <v>3310.7051999999999</v>
      </c>
      <c r="N592" s="165"/>
      <c r="O592" s="165">
        <f>SUM(O593:O599)</f>
        <v>0.02</v>
      </c>
      <c r="P592" s="165"/>
      <c r="Q592" s="165">
        <f>SUM(Q593:Q599)</f>
        <v>0</v>
      </c>
      <c r="R592" s="165"/>
      <c r="S592" s="165"/>
      <c r="T592" s="166"/>
      <c r="U592" s="160"/>
      <c r="V592" s="160">
        <f>SUM(V593:V599)</f>
        <v>2.7</v>
      </c>
      <c r="W592" s="160"/>
      <c r="X592" s="160"/>
      <c r="AG592" t="s">
        <v>197</v>
      </c>
    </row>
    <row r="593" spans="1:60" ht="22.5" outlineLevel="1" x14ac:dyDescent="0.2">
      <c r="A593" s="167">
        <v>108</v>
      </c>
      <c r="B593" s="168" t="s">
        <v>807</v>
      </c>
      <c r="C593" s="184" t="s">
        <v>808</v>
      </c>
      <c r="D593" s="169" t="s">
        <v>240</v>
      </c>
      <c r="E593" s="170">
        <v>7.2384000000000004</v>
      </c>
      <c r="F593" s="171">
        <v>334</v>
      </c>
      <c r="G593" s="172">
        <f>ROUND(E593*F593,2)</f>
        <v>2417.63</v>
      </c>
      <c r="H593" s="171">
        <v>181.24</v>
      </c>
      <c r="I593" s="172">
        <f>ROUND(E593*H593,2)</f>
        <v>1311.89</v>
      </c>
      <c r="J593" s="171">
        <v>152.76</v>
      </c>
      <c r="K593" s="172">
        <f>ROUND(E593*J593,2)</f>
        <v>1105.74</v>
      </c>
      <c r="L593" s="172">
        <v>21</v>
      </c>
      <c r="M593" s="172">
        <f>G593*(1+L593/100)</f>
        <v>2925.3323</v>
      </c>
      <c r="N593" s="172">
        <v>3.0699999999999998E-3</v>
      </c>
      <c r="O593" s="172">
        <f>ROUND(E593*N593,2)</f>
        <v>0.02</v>
      </c>
      <c r="P593" s="172">
        <v>0</v>
      </c>
      <c r="Q593" s="172">
        <f>ROUND(E593*P593,2)</f>
        <v>0</v>
      </c>
      <c r="R593" s="172" t="s">
        <v>369</v>
      </c>
      <c r="S593" s="172" t="s">
        <v>201</v>
      </c>
      <c r="T593" s="173" t="s">
        <v>201</v>
      </c>
      <c r="U593" s="159">
        <v>0.30599999999999999</v>
      </c>
      <c r="V593" s="159">
        <f>ROUND(E593*U593,2)</f>
        <v>2.21</v>
      </c>
      <c r="W593" s="159"/>
      <c r="X593" s="159" t="s">
        <v>242</v>
      </c>
      <c r="Y593" s="150"/>
      <c r="Z593" s="150"/>
      <c r="AA593" s="150"/>
      <c r="AB593" s="150"/>
      <c r="AC593" s="150"/>
      <c r="AD593" s="150"/>
      <c r="AE593" s="150"/>
      <c r="AF593" s="150"/>
      <c r="AG593" s="150" t="s">
        <v>243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73" t="s">
        <v>809</v>
      </c>
      <c r="D594" s="274"/>
      <c r="E594" s="274"/>
      <c r="F594" s="274"/>
      <c r="G594" s="274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245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271" t="s">
        <v>810</v>
      </c>
      <c r="D595" s="272"/>
      <c r="E595" s="272"/>
      <c r="F595" s="272"/>
      <c r="G595" s="272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206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199" t="s">
        <v>811</v>
      </c>
      <c r="D596" s="189"/>
      <c r="E596" s="190">
        <v>7.2384000000000004</v>
      </c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247</v>
      </c>
      <c r="AH596" s="150">
        <v>5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ht="22.5" outlineLevel="1" x14ac:dyDescent="0.2">
      <c r="A597" s="167">
        <v>109</v>
      </c>
      <c r="B597" s="168" t="s">
        <v>812</v>
      </c>
      <c r="C597" s="184" t="s">
        <v>813</v>
      </c>
      <c r="D597" s="169" t="s">
        <v>240</v>
      </c>
      <c r="E597" s="170">
        <v>7.2384000000000004</v>
      </c>
      <c r="F597" s="171">
        <v>44</v>
      </c>
      <c r="G597" s="172">
        <f>ROUND(E597*F597,2)</f>
        <v>318.49</v>
      </c>
      <c r="H597" s="171">
        <v>15.1</v>
      </c>
      <c r="I597" s="172">
        <f>ROUND(E597*H597,2)</f>
        <v>109.3</v>
      </c>
      <c r="J597" s="171">
        <v>28.9</v>
      </c>
      <c r="K597" s="172">
        <f>ROUND(E597*J597,2)</f>
        <v>209.19</v>
      </c>
      <c r="L597" s="172">
        <v>21</v>
      </c>
      <c r="M597" s="172">
        <f>G597*(1+L597/100)</f>
        <v>385.37290000000002</v>
      </c>
      <c r="N597" s="172">
        <v>1.9000000000000001E-4</v>
      </c>
      <c r="O597" s="172">
        <f>ROUND(E597*N597,2)</f>
        <v>0</v>
      </c>
      <c r="P597" s="172">
        <v>0</v>
      </c>
      <c r="Q597" s="172">
        <f>ROUND(E597*P597,2)</f>
        <v>0</v>
      </c>
      <c r="R597" s="172" t="s">
        <v>369</v>
      </c>
      <c r="S597" s="172" t="s">
        <v>201</v>
      </c>
      <c r="T597" s="173" t="s">
        <v>201</v>
      </c>
      <c r="U597" s="159">
        <v>6.83E-2</v>
      </c>
      <c r="V597" s="159">
        <f>ROUND(E597*U597,2)</f>
        <v>0.49</v>
      </c>
      <c r="W597" s="159"/>
      <c r="X597" s="159" t="s">
        <v>242</v>
      </c>
      <c r="Y597" s="150"/>
      <c r="Z597" s="150"/>
      <c r="AA597" s="150"/>
      <c r="AB597" s="150"/>
      <c r="AC597" s="150"/>
      <c r="AD597" s="150"/>
      <c r="AE597" s="150"/>
      <c r="AF597" s="150"/>
      <c r="AG597" s="150" t="s">
        <v>243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273" t="s">
        <v>809</v>
      </c>
      <c r="D598" s="274"/>
      <c r="E598" s="274"/>
      <c r="F598" s="274"/>
      <c r="G598" s="274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245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9" t="s">
        <v>814</v>
      </c>
      <c r="D599" s="189"/>
      <c r="E599" s="190">
        <v>7.2384000000000004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247</v>
      </c>
      <c r="AH599" s="150">
        <v>5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x14ac:dyDescent="0.2">
      <c r="A600" s="161" t="s">
        <v>196</v>
      </c>
      <c r="B600" s="162" t="s">
        <v>93</v>
      </c>
      <c r="C600" s="183" t="s">
        <v>94</v>
      </c>
      <c r="D600" s="163"/>
      <c r="E600" s="164"/>
      <c r="F600" s="165"/>
      <c r="G600" s="165">
        <f>SUMIF(AG601:AG703,"&lt;&gt;NOR",G601:G703)</f>
        <v>276375.82999999996</v>
      </c>
      <c r="H600" s="165"/>
      <c r="I600" s="165">
        <f>SUM(I601:I703)</f>
        <v>85235.95</v>
      </c>
      <c r="J600" s="165"/>
      <c r="K600" s="165">
        <f>SUM(K601:K703)</f>
        <v>191139.88</v>
      </c>
      <c r="L600" s="165"/>
      <c r="M600" s="165">
        <f>SUM(M601:M703)</f>
        <v>334414.75430000003</v>
      </c>
      <c r="N600" s="165"/>
      <c r="O600" s="165">
        <f>SUM(O601:O703)</f>
        <v>14.18</v>
      </c>
      <c r="P600" s="165"/>
      <c r="Q600" s="165">
        <f>SUM(Q601:Q703)</f>
        <v>0</v>
      </c>
      <c r="R600" s="165"/>
      <c r="S600" s="165"/>
      <c r="T600" s="166"/>
      <c r="U600" s="160"/>
      <c r="V600" s="160">
        <f>SUM(V601:V703)</f>
        <v>413.61</v>
      </c>
      <c r="W600" s="160"/>
      <c r="X600" s="160"/>
      <c r="AG600" t="s">
        <v>197</v>
      </c>
    </row>
    <row r="601" spans="1:60" ht="33.75" outlineLevel="1" x14ac:dyDescent="0.2">
      <c r="A601" s="167">
        <v>110</v>
      </c>
      <c r="B601" s="168" t="s">
        <v>815</v>
      </c>
      <c r="C601" s="184" t="s">
        <v>816</v>
      </c>
      <c r="D601" s="169" t="s">
        <v>240</v>
      </c>
      <c r="E601" s="170">
        <v>61.357500000000002</v>
      </c>
      <c r="F601" s="171">
        <v>118.5</v>
      </c>
      <c r="G601" s="172">
        <f>ROUND(E601*F601,2)</f>
        <v>7270.86</v>
      </c>
      <c r="H601" s="171">
        <v>25.37</v>
      </c>
      <c r="I601" s="172">
        <f>ROUND(E601*H601,2)</f>
        <v>1556.64</v>
      </c>
      <c r="J601" s="171">
        <v>93.13</v>
      </c>
      <c r="K601" s="172">
        <f>ROUND(E601*J601,2)</f>
        <v>5714.22</v>
      </c>
      <c r="L601" s="172">
        <v>21</v>
      </c>
      <c r="M601" s="172">
        <f>G601*(1+L601/100)</f>
        <v>8797.7405999999992</v>
      </c>
      <c r="N601" s="172">
        <v>4.1200000000000004E-3</v>
      </c>
      <c r="O601" s="172">
        <f>ROUND(E601*N601,2)</f>
        <v>0.25</v>
      </c>
      <c r="P601" s="172">
        <v>0</v>
      </c>
      <c r="Q601" s="172">
        <f>ROUND(E601*P601,2)</f>
        <v>0</v>
      </c>
      <c r="R601" s="172" t="s">
        <v>450</v>
      </c>
      <c r="S601" s="172" t="s">
        <v>201</v>
      </c>
      <c r="T601" s="173" t="s">
        <v>201</v>
      </c>
      <c r="U601" s="159">
        <v>0.19350999999999999</v>
      </c>
      <c r="V601" s="159">
        <f>ROUND(E601*U601,2)</f>
        <v>11.87</v>
      </c>
      <c r="W601" s="159"/>
      <c r="X601" s="159" t="s">
        <v>242</v>
      </c>
      <c r="Y601" s="150"/>
      <c r="Z601" s="150"/>
      <c r="AA601" s="150"/>
      <c r="AB601" s="150"/>
      <c r="AC601" s="150"/>
      <c r="AD601" s="150"/>
      <c r="AE601" s="150"/>
      <c r="AF601" s="150"/>
      <c r="AG601" s="150" t="s">
        <v>243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62" t="s">
        <v>817</v>
      </c>
      <c r="D602" s="263"/>
      <c r="E602" s="263"/>
      <c r="F602" s="263"/>
      <c r="G602" s="263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206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199" t="s">
        <v>246</v>
      </c>
      <c r="D603" s="189"/>
      <c r="E603" s="190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247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199" t="s">
        <v>818</v>
      </c>
      <c r="D604" s="189"/>
      <c r="E604" s="190">
        <v>14.05</v>
      </c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247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199" t="s">
        <v>819</v>
      </c>
      <c r="D605" s="189"/>
      <c r="E605" s="190">
        <v>22.43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247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199" t="s">
        <v>820</v>
      </c>
      <c r="D606" s="189"/>
      <c r="E606" s="190">
        <v>6.77</v>
      </c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247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199" t="s">
        <v>821</v>
      </c>
      <c r="D607" s="189"/>
      <c r="E607" s="190">
        <v>5.5774999999999997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247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199" t="s">
        <v>822</v>
      </c>
      <c r="D608" s="189"/>
      <c r="E608" s="190">
        <v>2.5099999999999998</v>
      </c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247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9" t="s">
        <v>823</v>
      </c>
      <c r="D609" s="189"/>
      <c r="E609" s="190">
        <v>1.32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247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199" t="s">
        <v>824</v>
      </c>
      <c r="D610" s="189"/>
      <c r="E610" s="190">
        <v>5.16</v>
      </c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247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9" t="s">
        <v>825</v>
      </c>
      <c r="D611" s="189"/>
      <c r="E611" s="190">
        <v>3.54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247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ht="22.5" outlineLevel="1" x14ac:dyDescent="0.2">
      <c r="A612" s="167">
        <v>111</v>
      </c>
      <c r="B612" s="168" t="s">
        <v>826</v>
      </c>
      <c r="C612" s="184" t="s">
        <v>827</v>
      </c>
      <c r="D612" s="169" t="s">
        <v>240</v>
      </c>
      <c r="E612" s="170">
        <v>54.808250000000001</v>
      </c>
      <c r="F612" s="171">
        <v>681</v>
      </c>
      <c r="G612" s="172">
        <f>ROUND(E612*F612,2)</f>
        <v>37324.42</v>
      </c>
      <c r="H612" s="171">
        <v>186.24</v>
      </c>
      <c r="I612" s="172">
        <f>ROUND(E612*H612,2)</f>
        <v>10207.49</v>
      </c>
      <c r="J612" s="171">
        <v>494.76</v>
      </c>
      <c r="K612" s="172">
        <f>ROUND(E612*J612,2)</f>
        <v>27116.93</v>
      </c>
      <c r="L612" s="172">
        <v>21</v>
      </c>
      <c r="M612" s="172">
        <f>G612*(1+L612/100)</f>
        <v>45162.548199999997</v>
      </c>
      <c r="N612" s="172">
        <v>3.3369999999999997E-2</v>
      </c>
      <c r="O612" s="172">
        <f>ROUND(E612*N612,2)</f>
        <v>1.83</v>
      </c>
      <c r="P612" s="172">
        <v>0</v>
      </c>
      <c r="Q612" s="172">
        <f>ROUND(E612*P612,2)</f>
        <v>0</v>
      </c>
      <c r="R612" s="172" t="s">
        <v>369</v>
      </c>
      <c r="S612" s="172" t="s">
        <v>201</v>
      </c>
      <c r="T612" s="173" t="s">
        <v>201</v>
      </c>
      <c r="U612" s="159">
        <v>1.08487</v>
      </c>
      <c r="V612" s="159">
        <f>ROUND(E612*U612,2)</f>
        <v>59.46</v>
      </c>
      <c r="W612" s="159"/>
      <c r="X612" s="159" t="s">
        <v>242</v>
      </c>
      <c r="Y612" s="150"/>
      <c r="Z612" s="150"/>
      <c r="AA612" s="150"/>
      <c r="AB612" s="150"/>
      <c r="AC612" s="150"/>
      <c r="AD612" s="150"/>
      <c r="AE612" s="150"/>
      <c r="AF612" s="150"/>
      <c r="AG612" s="150" t="s">
        <v>243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7"/>
      <c r="B613" s="158"/>
      <c r="C613" s="273" t="s">
        <v>828</v>
      </c>
      <c r="D613" s="274"/>
      <c r="E613" s="274"/>
      <c r="F613" s="274"/>
      <c r="G613" s="274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245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71" t="s">
        <v>829</v>
      </c>
      <c r="D614" s="272"/>
      <c r="E614" s="272"/>
      <c r="F614" s="272"/>
      <c r="G614" s="272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206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57"/>
      <c r="B615" s="158"/>
      <c r="C615" s="199" t="s">
        <v>255</v>
      </c>
      <c r="D615" s="189"/>
      <c r="E615" s="190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247</v>
      </c>
      <c r="AH615" s="150">
        <v>0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199" t="s">
        <v>830</v>
      </c>
      <c r="D616" s="189"/>
      <c r="E616" s="190">
        <v>39.9</v>
      </c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247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199" t="s">
        <v>831</v>
      </c>
      <c r="D617" s="189"/>
      <c r="E617" s="190">
        <v>2.93825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247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199" t="s">
        <v>832</v>
      </c>
      <c r="D618" s="189"/>
      <c r="E618" s="190">
        <v>4.66</v>
      </c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247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199" t="s">
        <v>833</v>
      </c>
      <c r="D619" s="189"/>
      <c r="E619" s="190">
        <v>1.64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247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199" t="s">
        <v>834</v>
      </c>
      <c r="D620" s="189"/>
      <c r="E620" s="190">
        <v>1.45</v>
      </c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247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199" t="s">
        <v>835</v>
      </c>
      <c r="D621" s="189"/>
      <c r="E621" s="190">
        <v>1.52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247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199" t="s">
        <v>836</v>
      </c>
      <c r="D622" s="189"/>
      <c r="E622" s="190">
        <v>2.7</v>
      </c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247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67">
        <v>112</v>
      </c>
      <c r="B623" s="168" t="s">
        <v>837</v>
      </c>
      <c r="C623" s="184" t="s">
        <v>838</v>
      </c>
      <c r="D623" s="169" t="s">
        <v>420</v>
      </c>
      <c r="E623" s="170">
        <v>4</v>
      </c>
      <c r="F623" s="171">
        <v>131</v>
      </c>
      <c r="G623" s="172">
        <f>ROUND(E623*F623,2)</f>
        <v>524</v>
      </c>
      <c r="H623" s="171">
        <v>23.44</v>
      </c>
      <c r="I623" s="172">
        <f>ROUND(E623*H623,2)</f>
        <v>93.76</v>
      </c>
      <c r="J623" s="171">
        <v>107.56</v>
      </c>
      <c r="K623" s="172">
        <f>ROUND(E623*J623,2)</f>
        <v>430.24</v>
      </c>
      <c r="L623" s="172">
        <v>21</v>
      </c>
      <c r="M623" s="172">
        <f>G623*(1+L623/100)</f>
        <v>634.04</v>
      </c>
      <c r="N623" s="172">
        <v>3.2000000000000002E-3</v>
      </c>
      <c r="O623" s="172">
        <f>ROUND(E623*N623,2)</f>
        <v>0.01</v>
      </c>
      <c r="P623" s="172">
        <v>0</v>
      </c>
      <c r="Q623" s="172">
        <f>ROUND(E623*P623,2)</f>
        <v>0</v>
      </c>
      <c r="R623" s="172" t="s">
        <v>450</v>
      </c>
      <c r="S623" s="172" t="s">
        <v>201</v>
      </c>
      <c r="T623" s="173" t="s">
        <v>201</v>
      </c>
      <c r="U623" s="159">
        <v>0.22498000000000001</v>
      </c>
      <c r="V623" s="159">
        <f>ROUND(E623*U623,2)</f>
        <v>0.9</v>
      </c>
      <c r="W623" s="159"/>
      <c r="X623" s="159" t="s">
        <v>242</v>
      </c>
      <c r="Y623" s="150"/>
      <c r="Z623" s="150"/>
      <c r="AA623" s="150"/>
      <c r="AB623" s="150"/>
      <c r="AC623" s="150"/>
      <c r="AD623" s="150"/>
      <c r="AE623" s="150"/>
      <c r="AF623" s="150"/>
      <c r="AG623" s="150" t="s">
        <v>243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273" t="s">
        <v>839</v>
      </c>
      <c r="D624" s="274"/>
      <c r="E624" s="274"/>
      <c r="F624" s="274"/>
      <c r="G624" s="274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245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74" t="str">
        <f>C624</f>
        <v>jakoukoliv maltou, z pomocného pracovního lešení o výšce podlahy do 1900 mm a pro zatížení do 1,5 kPa,</v>
      </c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199" t="s">
        <v>576</v>
      </c>
      <c r="D625" s="189"/>
      <c r="E625" s="190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247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99" t="s">
        <v>577</v>
      </c>
      <c r="D626" s="189"/>
      <c r="E626" s="190">
        <v>2</v>
      </c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247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199" t="s">
        <v>246</v>
      </c>
      <c r="D627" s="189"/>
      <c r="E627" s="190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247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199" t="s">
        <v>452</v>
      </c>
      <c r="D628" s="189"/>
      <c r="E628" s="190">
        <v>2</v>
      </c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247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67">
        <v>113</v>
      </c>
      <c r="B629" s="168" t="s">
        <v>840</v>
      </c>
      <c r="C629" s="184" t="s">
        <v>841</v>
      </c>
      <c r="D629" s="169" t="s">
        <v>420</v>
      </c>
      <c r="E629" s="170">
        <v>2</v>
      </c>
      <c r="F629" s="171">
        <v>612</v>
      </c>
      <c r="G629" s="172">
        <f>ROUND(E629*F629,2)</f>
        <v>1224</v>
      </c>
      <c r="H629" s="171">
        <v>183.21</v>
      </c>
      <c r="I629" s="172">
        <f>ROUND(E629*H629,2)</f>
        <v>366.42</v>
      </c>
      <c r="J629" s="171">
        <v>428.79</v>
      </c>
      <c r="K629" s="172">
        <f>ROUND(E629*J629,2)</f>
        <v>857.58</v>
      </c>
      <c r="L629" s="172">
        <v>21</v>
      </c>
      <c r="M629" s="172">
        <f>G629*(1+L629/100)</f>
        <v>1481.04</v>
      </c>
      <c r="N629" s="172">
        <v>3.5619999999999999E-2</v>
      </c>
      <c r="O629" s="172">
        <f>ROUND(E629*N629,2)</f>
        <v>7.0000000000000007E-2</v>
      </c>
      <c r="P629" s="172">
        <v>0</v>
      </c>
      <c r="Q629" s="172">
        <f>ROUND(E629*P629,2)</f>
        <v>0</v>
      </c>
      <c r="R629" s="172" t="s">
        <v>450</v>
      </c>
      <c r="S629" s="172" t="s">
        <v>201</v>
      </c>
      <c r="T629" s="173" t="s">
        <v>201</v>
      </c>
      <c r="U629" s="159">
        <v>0.88292999999999999</v>
      </c>
      <c r="V629" s="159">
        <f>ROUND(E629*U629,2)</f>
        <v>1.77</v>
      </c>
      <c r="W629" s="159"/>
      <c r="X629" s="159" t="s">
        <v>242</v>
      </c>
      <c r="Y629" s="150"/>
      <c r="Z629" s="150"/>
      <c r="AA629" s="150"/>
      <c r="AB629" s="150"/>
      <c r="AC629" s="150"/>
      <c r="AD629" s="150"/>
      <c r="AE629" s="150"/>
      <c r="AF629" s="150"/>
      <c r="AG629" s="150" t="s">
        <v>243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273" t="s">
        <v>839</v>
      </c>
      <c r="D630" s="274"/>
      <c r="E630" s="274"/>
      <c r="F630" s="274"/>
      <c r="G630" s="274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245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74" t="str">
        <f>C630</f>
        <v>jakoukoliv maltou, z pomocného pracovního lešení o výšce podlahy do 1900 mm a pro zatížení do 1,5 kPa,</v>
      </c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199" t="s">
        <v>246</v>
      </c>
      <c r="D631" s="189"/>
      <c r="E631" s="190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247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199" t="s">
        <v>842</v>
      </c>
      <c r="D632" s="189"/>
      <c r="E632" s="190">
        <v>2</v>
      </c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247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75">
        <v>114</v>
      </c>
      <c r="B633" s="176" t="s">
        <v>843</v>
      </c>
      <c r="C633" s="185" t="s">
        <v>844</v>
      </c>
      <c r="D633" s="177" t="s">
        <v>353</v>
      </c>
      <c r="E633" s="178">
        <v>30</v>
      </c>
      <c r="F633" s="179">
        <v>87.4</v>
      </c>
      <c r="G633" s="180">
        <f>ROUND(E633*F633,2)</f>
        <v>2622</v>
      </c>
      <c r="H633" s="179">
        <v>10.27</v>
      </c>
      <c r="I633" s="180">
        <f>ROUND(E633*H633,2)</f>
        <v>308.10000000000002</v>
      </c>
      <c r="J633" s="179">
        <v>77.13</v>
      </c>
      <c r="K633" s="180">
        <f>ROUND(E633*J633,2)</f>
        <v>2313.9</v>
      </c>
      <c r="L633" s="180">
        <v>21</v>
      </c>
      <c r="M633" s="180">
        <f>G633*(1+L633/100)</f>
        <v>3172.62</v>
      </c>
      <c r="N633" s="180">
        <v>2.3800000000000002E-3</v>
      </c>
      <c r="O633" s="180">
        <f>ROUND(E633*N633,2)</f>
        <v>7.0000000000000007E-2</v>
      </c>
      <c r="P633" s="180">
        <v>0</v>
      </c>
      <c r="Q633" s="180">
        <f>ROUND(E633*P633,2)</f>
        <v>0</v>
      </c>
      <c r="R633" s="180" t="s">
        <v>450</v>
      </c>
      <c r="S633" s="180" t="s">
        <v>201</v>
      </c>
      <c r="T633" s="181" t="s">
        <v>201</v>
      </c>
      <c r="U633" s="159">
        <v>0.18232999999999999</v>
      </c>
      <c r="V633" s="159">
        <f>ROUND(E633*U633,2)</f>
        <v>5.47</v>
      </c>
      <c r="W633" s="159"/>
      <c r="X633" s="159" t="s">
        <v>242</v>
      </c>
      <c r="Y633" s="150"/>
      <c r="Z633" s="150"/>
      <c r="AA633" s="150"/>
      <c r="AB633" s="150"/>
      <c r="AC633" s="150"/>
      <c r="AD633" s="150"/>
      <c r="AE633" s="150"/>
      <c r="AF633" s="150"/>
      <c r="AG633" s="150" t="s">
        <v>243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ht="22.5" outlineLevel="1" x14ac:dyDescent="0.2">
      <c r="A634" s="167">
        <v>115</v>
      </c>
      <c r="B634" s="168" t="s">
        <v>845</v>
      </c>
      <c r="C634" s="184" t="s">
        <v>846</v>
      </c>
      <c r="D634" s="169" t="s">
        <v>240</v>
      </c>
      <c r="E634" s="170">
        <v>52.631999999999998</v>
      </c>
      <c r="F634" s="171">
        <v>100</v>
      </c>
      <c r="G634" s="172">
        <f>ROUND(E634*F634,2)</f>
        <v>5263.2</v>
      </c>
      <c r="H634" s="171">
        <v>15.54</v>
      </c>
      <c r="I634" s="172">
        <f>ROUND(E634*H634,2)</f>
        <v>817.9</v>
      </c>
      <c r="J634" s="171">
        <v>84.46</v>
      </c>
      <c r="K634" s="172">
        <f>ROUND(E634*J634,2)</f>
        <v>4445.3</v>
      </c>
      <c r="L634" s="172">
        <v>21</v>
      </c>
      <c r="M634" s="172">
        <f>G634*(1+L634/100)</f>
        <v>6368.4719999999998</v>
      </c>
      <c r="N634" s="172">
        <v>3.5500000000000002E-3</v>
      </c>
      <c r="O634" s="172">
        <f>ROUND(E634*N634,2)</f>
        <v>0.19</v>
      </c>
      <c r="P634" s="172">
        <v>0</v>
      </c>
      <c r="Q634" s="172">
        <f>ROUND(E634*P634,2)</f>
        <v>0</v>
      </c>
      <c r="R634" s="172" t="s">
        <v>450</v>
      </c>
      <c r="S634" s="172" t="s">
        <v>201</v>
      </c>
      <c r="T634" s="173" t="s">
        <v>201</v>
      </c>
      <c r="U634" s="159">
        <v>0.17016000000000001</v>
      </c>
      <c r="V634" s="159">
        <f>ROUND(E634*U634,2)</f>
        <v>8.9600000000000009</v>
      </c>
      <c r="W634" s="159"/>
      <c r="X634" s="159" t="s">
        <v>242</v>
      </c>
      <c r="Y634" s="150"/>
      <c r="Z634" s="150"/>
      <c r="AA634" s="150"/>
      <c r="AB634" s="150"/>
      <c r="AC634" s="150"/>
      <c r="AD634" s="150"/>
      <c r="AE634" s="150"/>
      <c r="AF634" s="150"/>
      <c r="AG634" s="150" t="s">
        <v>243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9" t="s">
        <v>246</v>
      </c>
      <c r="D635" s="189"/>
      <c r="E635" s="190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247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9" t="s">
        <v>847</v>
      </c>
      <c r="D636" s="189"/>
      <c r="E636" s="190">
        <v>52.631999999999998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247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67">
        <v>116</v>
      </c>
      <c r="B637" s="168" t="s">
        <v>848</v>
      </c>
      <c r="C637" s="184" t="s">
        <v>849</v>
      </c>
      <c r="D637" s="169" t="s">
        <v>240</v>
      </c>
      <c r="E637" s="170">
        <v>3.496</v>
      </c>
      <c r="F637" s="171">
        <v>760</v>
      </c>
      <c r="G637" s="172">
        <f>ROUND(E637*F637,2)</f>
        <v>2656.96</v>
      </c>
      <c r="H637" s="171">
        <v>182.57</v>
      </c>
      <c r="I637" s="172">
        <f>ROUND(E637*H637,2)</f>
        <v>638.26</v>
      </c>
      <c r="J637" s="171">
        <v>577.42999999999995</v>
      </c>
      <c r="K637" s="172">
        <f>ROUND(E637*J637,2)</f>
        <v>2018.7</v>
      </c>
      <c r="L637" s="172">
        <v>21</v>
      </c>
      <c r="M637" s="172">
        <f>G637*(1+L637/100)</f>
        <v>3214.9216000000001</v>
      </c>
      <c r="N637" s="172">
        <v>3.4909999999999997E-2</v>
      </c>
      <c r="O637" s="172">
        <f>ROUND(E637*N637,2)</f>
        <v>0.12</v>
      </c>
      <c r="P637" s="172">
        <v>0</v>
      </c>
      <c r="Q637" s="172">
        <f>ROUND(E637*P637,2)</f>
        <v>0</v>
      </c>
      <c r="R637" s="172" t="s">
        <v>450</v>
      </c>
      <c r="S637" s="172" t="s">
        <v>201</v>
      </c>
      <c r="T637" s="173" t="s">
        <v>201</v>
      </c>
      <c r="U637" s="159">
        <v>1.1841699999999999</v>
      </c>
      <c r="V637" s="159">
        <f>ROUND(E637*U637,2)</f>
        <v>4.1399999999999997</v>
      </c>
      <c r="W637" s="159"/>
      <c r="X637" s="159" t="s">
        <v>242</v>
      </c>
      <c r="Y637" s="150"/>
      <c r="Z637" s="150"/>
      <c r="AA637" s="150"/>
      <c r="AB637" s="150"/>
      <c r="AC637" s="150"/>
      <c r="AD637" s="150"/>
      <c r="AE637" s="150"/>
      <c r="AF637" s="150"/>
      <c r="AG637" s="150" t="s">
        <v>243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273" t="s">
        <v>850</v>
      </c>
      <c r="D638" s="274"/>
      <c r="E638" s="274"/>
      <c r="F638" s="274"/>
      <c r="G638" s="274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245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74" t="str">
        <f>C638</f>
        <v>okenního nebo dveřního, z pomocného pracovního lešení o výšce podlahy do 1900 mm a pro zatížení do 1,5 kPa,</v>
      </c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199" t="s">
        <v>246</v>
      </c>
      <c r="D639" s="189"/>
      <c r="E639" s="190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247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199" t="s">
        <v>851</v>
      </c>
      <c r="D640" s="189"/>
      <c r="E640" s="190">
        <v>1.748</v>
      </c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247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9" t="s">
        <v>852</v>
      </c>
      <c r="D641" s="189"/>
      <c r="E641" s="190">
        <v>1.748</v>
      </c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247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67">
        <v>117</v>
      </c>
      <c r="B642" s="168" t="s">
        <v>853</v>
      </c>
      <c r="C642" s="184" t="s">
        <v>854</v>
      </c>
      <c r="D642" s="169" t="s">
        <v>240</v>
      </c>
      <c r="E642" s="170">
        <v>441.15955000000002</v>
      </c>
      <c r="F642" s="171">
        <v>18.2</v>
      </c>
      <c r="G642" s="172">
        <f>ROUND(E642*F642,2)</f>
        <v>8029.1</v>
      </c>
      <c r="H642" s="171">
        <v>18.2</v>
      </c>
      <c r="I642" s="172">
        <f>ROUND(E642*H642,2)</f>
        <v>8029.1</v>
      </c>
      <c r="J642" s="171">
        <v>0</v>
      </c>
      <c r="K642" s="172">
        <f>ROUND(E642*J642,2)</f>
        <v>0</v>
      </c>
      <c r="L642" s="172">
        <v>21</v>
      </c>
      <c r="M642" s="172">
        <f>G642*(1+L642/100)</f>
        <v>9715.2109999999993</v>
      </c>
      <c r="N642" s="172">
        <v>8.0000000000000007E-5</v>
      </c>
      <c r="O642" s="172">
        <f>ROUND(E642*N642,2)</f>
        <v>0.04</v>
      </c>
      <c r="P642" s="172">
        <v>0</v>
      </c>
      <c r="Q642" s="172">
        <f>ROUND(E642*P642,2)</f>
        <v>0</v>
      </c>
      <c r="R642" s="172" t="s">
        <v>369</v>
      </c>
      <c r="S642" s="172" t="s">
        <v>201</v>
      </c>
      <c r="T642" s="173" t="s">
        <v>201</v>
      </c>
      <c r="U642" s="159">
        <v>0</v>
      </c>
      <c r="V642" s="159">
        <f>ROUND(E642*U642,2)</f>
        <v>0</v>
      </c>
      <c r="W642" s="159"/>
      <c r="X642" s="159" t="s">
        <v>242</v>
      </c>
      <c r="Y642" s="150"/>
      <c r="Z642" s="150"/>
      <c r="AA642" s="150"/>
      <c r="AB642" s="150"/>
      <c r="AC642" s="150"/>
      <c r="AD642" s="150"/>
      <c r="AE642" s="150"/>
      <c r="AF642" s="150"/>
      <c r="AG642" s="150" t="s">
        <v>243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273" t="s">
        <v>855</v>
      </c>
      <c r="D643" s="274"/>
      <c r="E643" s="274"/>
      <c r="F643" s="274"/>
      <c r="G643" s="274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245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74" t="str">
        <f>C643</f>
        <v>omítka vápenocementová, strojně nebo ručně nanášená v podlaží i ve schodišti na jakýkoliv druh podkladu, kompletní souvrství</v>
      </c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9" t="s">
        <v>856</v>
      </c>
      <c r="D644" s="189"/>
      <c r="E644" s="190">
        <v>143.92384999999999</v>
      </c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247</v>
      </c>
      <c r="AH644" s="150">
        <v>5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199" t="s">
        <v>857</v>
      </c>
      <c r="D645" s="189"/>
      <c r="E645" s="190">
        <v>297.23570000000001</v>
      </c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247</v>
      </c>
      <c r="AH645" s="150">
        <v>5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67">
        <v>118</v>
      </c>
      <c r="B646" s="168" t="s">
        <v>858</v>
      </c>
      <c r="C646" s="184" t="s">
        <v>859</v>
      </c>
      <c r="D646" s="169" t="s">
        <v>353</v>
      </c>
      <c r="E646" s="170">
        <v>89.17071</v>
      </c>
      <c r="F646" s="171">
        <v>59.6</v>
      </c>
      <c r="G646" s="172">
        <f>ROUND(E646*F646,2)</f>
        <v>5314.57</v>
      </c>
      <c r="H646" s="171">
        <v>59.6</v>
      </c>
      <c r="I646" s="172">
        <f>ROUND(E646*H646,2)</f>
        <v>5314.57</v>
      </c>
      <c r="J646" s="171">
        <v>0</v>
      </c>
      <c r="K646" s="172">
        <f>ROUND(E646*J646,2)</f>
        <v>0</v>
      </c>
      <c r="L646" s="172">
        <v>21</v>
      </c>
      <c r="M646" s="172">
        <f>G646*(1+L646/100)</f>
        <v>6430.6296999999995</v>
      </c>
      <c r="N646" s="172">
        <v>4.6000000000000001E-4</v>
      </c>
      <c r="O646" s="172">
        <f>ROUND(E646*N646,2)</f>
        <v>0.04</v>
      </c>
      <c r="P646" s="172">
        <v>0</v>
      </c>
      <c r="Q646" s="172">
        <f>ROUND(E646*P646,2)</f>
        <v>0</v>
      </c>
      <c r="R646" s="172" t="s">
        <v>369</v>
      </c>
      <c r="S646" s="172" t="s">
        <v>201</v>
      </c>
      <c r="T646" s="173" t="s">
        <v>201</v>
      </c>
      <c r="U646" s="159">
        <v>0</v>
      </c>
      <c r="V646" s="159">
        <f>ROUND(E646*U646,2)</f>
        <v>0</v>
      </c>
      <c r="W646" s="159"/>
      <c r="X646" s="159" t="s">
        <v>242</v>
      </c>
      <c r="Y646" s="150"/>
      <c r="Z646" s="150"/>
      <c r="AA646" s="150"/>
      <c r="AB646" s="150"/>
      <c r="AC646" s="150"/>
      <c r="AD646" s="150"/>
      <c r="AE646" s="150"/>
      <c r="AF646" s="150"/>
      <c r="AG646" s="150" t="s">
        <v>243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7"/>
      <c r="B647" s="158"/>
      <c r="C647" s="273" t="s">
        <v>855</v>
      </c>
      <c r="D647" s="274"/>
      <c r="E647" s="274"/>
      <c r="F647" s="274"/>
      <c r="G647" s="274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245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74" t="str">
        <f>C647</f>
        <v>omítka vápenocementová, strojně nebo ručně nanášená v podlaží i ve schodišti na jakýkoliv druh podkladu, kompletní souvrství</v>
      </c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199" t="s">
        <v>860</v>
      </c>
      <c r="D648" s="189"/>
      <c r="E648" s="190">
        <v>89.17071</v>
      </c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247</v>
      </c>
      <c r="AH648" s="150">
        <v>5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ht="22.5" outlineLevel="1" x14ac:dyDescent="0.2">
      <c r="A649" s="167">
        <v>119</v>
      </c>
      <c r="B649" s="168" t="s">
        <v>861</v>
      </c>
      <c r="C649" s="184" t="s">
        <v>862</v>
      </c>
      <c r="D649" s="169" t="s">
        <v>240</v>
      </c>
      <c r="E649" s="170">
        <v>143.92384999999999</v>
      </c>
      <c r="F649" s="171">
        <v>281.5</v>
      </c>
      <c r="G649" s="172">
        <f>ROUND(E649*F649,2)</f>
        <v>40514.559999999998</v>
      </c>
      <c r="H649" s="171">
        <v>64.72</v>
      </c>
      <c r="I649" s="172">
        <f>ROUND(E649*H649,2)</f>
        <v>9314.75</v>
      </c>
      <c r="J649" s="171">
        <v>216.78</v>
      </c>
      <c r="K649" s="172">
        <f>ROUND(E649*J649,2)</f>
        <v>31199.81</v>
      </c>
      <c r="L649" s="172">
        <v>21</v>
      </c>
      <c r="M649" s="172">
        <f>G649*(1+L649/100)</f>
        <v>49022.617599999998</v>
      </c>
      <c r="N649" s="172">
        <v>1.312E-2</v>
      </c>
      <c r="O649" s="172">
        <f>ROUND(E649*N649,2)</f>
        <v>1.89</v>
      </c>
      <c r="P649" s="172">
        <v>0</v>
      </c>
      <c r="Q649" s="172">
        <f>ROUND(E649*P649,2)</f>
        <v>0</v>
      </c>
      <c r="R649" s="172" t="s">
        <v>369</v>
      </c>
      <c r="S649" s="172" t="s">
        <v>201</v>
      </c>
      <c r="T649" s="173" t="s">
        <v>201</v>
      </c>
      <c r="U649" s="159">
        <v>0.47</v>
      </c>
      <c r="V649" s="159">
        <f>ROUND(E649*U649,2)</f>
        <v>67.64</v>
      </c>
      <c r="W649" s="159"/>
      <c r="X649" s="159" t="s">
        <v>242</v>
      </c>
      <c r="Y649" s="150"/>
      <c r="Z649" s="150"/>
      <c r="AA649" s="150"/>
      <c r="AB649" s="150"/>
      <c r="AC649" s="150"/>
      <c r="AD649" s="150"/>
      <c r="AE649" s="150"/>
      <c r="AF649" s="150"/>
      <c r="AG649" s="150" t="s">
        <v>243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58"/>
      <c r="C650" s="273" t="s">
        <v>828</v>
      </c>
      <c r="D650" s="274"/>
      <c r="E650" s="274"/>
      <c r="F650" s="274"/>
      <c r="G650" s="274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245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9" t="s">
        <v>863</v>
      </c>
      <c r="D651" s="189"/>
      <c r="E651" s="190">
        <v>1.38375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247</v>
      </c>
      <c r="AH651" s="150">
        <v>5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7"/>
      <c r="B652" s="158"/>
      <c r="C652" s="199" t="s">
        <v>864</v>
      </c>
      <c r="D652" s="189"/>
      <c r="E652" s="190">
        <v>142.5401</v>
      </c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247</v>
      </c>
      <c r="AH652" s="150">
        <v>5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ht="22.5" outlineLevel="1" x14ac:dyDescent="0.2">
      <c r="A653" s="167">
        <v>120</v>
      </c>
      <c r="B653" s="168" t="s">
        <v>865</v>
      </c>
      <c r="C653" s="184" t="s">
        <v>866</v>
      </c>
      <c r="D653" s="169" t="s">
        <v>240</v>
      </c>
      <c r="E653" s="170">
        <v>297.23570000000001</v>
      </c>
      <c r="F653" s="171">
        <v>531</v>
      </c>
      <c r="G653" s="172">
        <f>ROUND(E653*F653,2)</f>
        <v>157832.16</v>
      </c>
      <c r="H653" s="171">
        <v>155.38999999999999</v>
      </c>
      <c r="I653" s="172">
        <f>ROUND(E653*H653,2)</f>
        <v>46187.46</v>
      </c>
      <c r="J653" s="171">
        <v>375.61</v>
      </c>
      <c r="K653" s="172">
        <f>ROUND(E653*J653,2)</f>
        <v>111644.7</v>
      </c>
      <c r="L653" s="172">
        <v>21</v>
      </c>
      <c r="M653" s="172">
        <f>G653*(1+L653/100)</f>
        <v>190976.9136</v>
      </c>
      <c r="N653" s="172">
        <v>3.2030000000000003E-2</v>
      </c>
      <c r="O653" s="172">
        <f>ROUND(E653*N653,2)</f>
        <v>9.52</v>
      </c>
      <c r="P653" s="172">
        <v>0</v>
      </c>
      <c r="Q653" s="172">
        <f>ROUND(E653*P653,2)</f>
        <v>0</v>
      </c>
      <c r="R653" s="172" t="s">
        <v>369</v>
      </c>
      <c r="S653" s="172" t="s">
        <v>201</v>
      </c>
      <c r="T653" s="173" t="s">
        <v>201</v>
      </c>
      <c r="U653" s="159">
        <v>0.81599999999999995</v>
      </c>
      <c r="V653" s="159">
        <f>ROUND(E653*U653,2)</f>
        <v>242.54</v>
      </c>
      <c r="W653" s="159"/>
      <c r="X653" s="159" t="s">
        <v>242</v>
      </c>
      <c r="Y653" s="150"/>
      <c r="Z653" s="150"/>
      <c r="AA653" s="150"/>
      <c r="AB653" s="150"/>
      <c r="AC653" s="150"/>
      <c r="AD653" s="150"/>
      <c r="AE653" s="150"/>
      <c r="AF653" s="150"/>
      <c r="AG653" s="150" t="s">
        <v>243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273" t="s">
        <v>828</v>
      </c>
      <c r="D654" s="274"/>
      <c r="E654" s="274"/>
      <c r="F654" s="274"/>
      <c r="G654" s="274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245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199" t="s">
        <v>867</v>
      </c>
      <c r="D655" s="189"/>
      <c r="E655" s="190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247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199" t="s">
        <v>868</v>
      </c>
      <c r="D656" s="189"/>
      <c r="E656" s="190">
        <v>3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247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199" t="s">
        <v>246</v>
      </c>
      <c r="D657" s="189"/>
      <c r="E657" s="190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247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199" t="s">
        <v>869</v>
      </c>
      <c r="D658" s="189"/>
      <c r="E658" s="190">
        <v>20.524000000000001</v>
      </c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247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199" t="s">
        <v>870</v>
      </c>
      <c r="D659" s="189"/>
      <c r="E659" s="190">
        <v>-3.36</v>
      </c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247</v>
      </c>
      <c r="AH659" s="150">
        <v>0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9" t="s">
        <v>871</v>
      </c>
      <c r="D660" s="189"/>
      <c r="E660" s="190">
        <v>-0.88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247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199" t="s">
        <v>872</v>
      </c>
      <c r="D661" s="189"/>
      <c r="E661" s="190">
        <v>8.4</v>
      </c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247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9" t="s">
        <v>873</v>
      </c>
      <c r="D662" s="189"/>
      <c r="E662" s="190">
        <v>11.288</v>
      </c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247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199" t="s">
        <v>874</v>
      </c>
      <c r="D663" s="189"/>
      <c r="E663" s="190">
        <v>4.2366000000000001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247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9" t="s">
        <v>597</v>
      </c>
      <c r="D664" s="189"/>
      <c r="E664" s="190">
        <v>-1.5760000000000001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247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7"/>
      <c r="B665" s="158"/>
      <c r="C665" s="199" t="s">
        <v>875</v>
      </c>
      <c r="D665" s="189"/>
      <c r="E665" s="190">
        <v>77.174999999999997</v>
      </c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247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199" t="s">
        <v>876</v>
      </c>
      <c r="D666" s="189"/>
      <c r="E666" s="190">
        <v>-3.78</v>
      </c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247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199" t="s">
        <v>479</v>
      </c>
      <c r="D667" s="189"/>
      <c r="E667" s="190">
        <v>-3.7120000000000002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247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199" t="s">
        <v>877</v>
      </c>
      <c r="D668" s="189"/>
      <c r="E668" s="190">
        <v>3.3852000000000002</v>
      </c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247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199" t="s">
        <v>878</v>
      </c>
      <c r="D669" s="189"/>
      <c r="E669" s="190">
        <v>21.4344</v>
      </c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247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199" t="s">
        <v>879</v>
      </c>
      <c r="D670" s="189"/>
      <c r="E670" s="190">
        <v>-2.2366000000000001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247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199" t="s">
        <v>880</v>
      </c>
      <c r="D671" s="189"/>
      <c r="E671" s="190">
        <v>8.9700000000000006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247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9" t="s">
        <v>881</v>
      </c>
      <c r="D672" s="189"/>
      <c r="E672" s="190">
        <v>-0.28560000000000002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247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199" t="s">
        <v>882</v>
      </c>
      <c r="D673" s="189"/>
      <c r="E673" s="190">
        <v>-0.432</v>
      </c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247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9" t="s">
        <v>883</v>
      </c>
      <c r="D674" s="189"/>
      <c r="E674" s="190">
        <v>0.55800000000000005</v>
      </c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247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7"/>
      <c r="B675" s="158"/>
      <c r="C675" s="199" t="s">
        <v>884</v>
      </c>
      <c r="D675" s="189"/>
      <c r="E675" s="190">
        <v>1.4896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247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99" t="s">
        <v>885</v>
      </c>
      <c r="D676" s="189"/>
      <c r="E676" s="190">
        <v>50.54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247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7"/>
      <c r="B677" s="158"/>
      <c r="C677" s="199" t="s">
        <v>596</v>
      </c>
      <c r="D677" s="189"/>
      <c r="E677" s="190">
        <v>-1.379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247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99" t="s">
        <v>886</v>
      </c>
      <c r="D678" s="189"/>
      <c r="E678" s="190">
        <v>-7.88</v>
      </c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247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7"/>
      <c r="B679" s="158"/>
      <c r="C679" s="199" t="s">
        <v>887</v>
      </c>
      <c r="D679" s="189"/>
      <c r="E679" s="190">
        <v>-1.7729999999999999</v>
      </c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247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99" t="s">
        <v>888</v>
      </c>
      <c r="D680" s="189"/>
      <c r="E680" s="190">
        <v>-2.31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247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199" t="s">
        <v>889</v>
      </c>
      <c r="D681" s="189"/>
      <c r="E681" s="190">
        <v>27.86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247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99" t="s">
        <v>890</v>
      </c>
      <c r="D682" s="189"/>
      <c r="E682" s="190">
        <v>-0.45</v>
      </c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247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199" t="s">
        <v>891</v>
      </c>
      <c r="D683" s="189"/>
      <c r="E683" s="190">
        <v>-2.758</v>
      </c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247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99" t="s">
        <v>597</v>
      </c>
      <c r="D684" s="189"/>
      <c r="E684" s="190">
        <v>-1.5760000000000001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247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158"/>
      <c r="C685" s="199" t="s">
        <v>892</v>
      </c>
      <c r="D685" s="189"/>
      <c r="E685" s="190">
        <v>0.83699999999999997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247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199" t="s">
        <v>893</v>
      </c>
      <c r="D686" s="189"/>
      <c r="E686" s="190">
        <v>3.92</v>
      </c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247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199" t="s">
        <v>890</v>
      </c>
      <c r="D687" s="189"/>
      <c r="E687" s="190">
        <v>-0.45</v>
      </c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247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99" t="s">
        <v>892</v>
      </c>
      <c r="D688" s="189"/>
      <c r="E688" s="190">
        <v>0.83699999999999997</v>
      </c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247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199" t="s">
        <v>894</v>
      </c>
      <c r="D689" s="189"/>
      <c r="E689" s="190">
        <v>3.423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247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99" t="s">
        <v>895</v>
      </c>
      <c r="D690" s="189"/>
      <c r="E690" s="190">
        <v>3.7765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247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199" t="s">
        <v>896</v>
      </c>
      <c r="D691" s="189"/>
      <c r="E691" s="190">
        <v>19.18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247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199" t="s">
        <v>597</v>
      </c>
      <c r="D692" s="189"/>
      <c r="E692" s="190">
        <v>-1.5760000000000001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247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199" t="s">
        <v>897</v>
      </c>
      <c r="D693" s="189"/>
      <c r="E693" s="190">
        <v>5.1167999999999996</v>
      </c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247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7"/>
      <c r="B694" s="158"/>
      <c r="C694" s="199" t="s">
        <v>898</v>
      </c>
      <c r="D694" s="189"/>
      <c r="E694" s="190">
        <v>0.74880000000000002</v>
      </c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247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199" t="s">
        <v>899</v>
      </c>
      <c r="D695" s="189"/>
      <c r="E695" s="190">
        <v>12.571999999999999</v>
      </c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247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199" t="s">
        <v>596</v>
      </c>
      <c r="D696" s="189"/>
      <c r="E696" s="190">
        <v>-1.379</v>
      </c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247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99" t="s">
        <v>900</v>
      </c>
      <c r="D697" s="189"/>
      <c r="E697" s="190">
        <v>25.172000000000001</v>
      </c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247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58"/>
      <c r="C698" s="199" t="s">
        <v>597</v>
      </c>
      <c r="D698" s="189"/>
      <c r="E698" s="190">
        <v>-1.5760000000000001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247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99" t="s">
        <v>901</v>
      </c>
      <c r="D699" s="189"/>
      <c r="E699" s="190">
        <v>22.792000000000002</v>
      </c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247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199" t="s">
        <v>597</v>
      </c>
      <c r="D700" s="189"/>
      <c r="E700" s="190">
        <v>-1.5760000000000001</v>
      </c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247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199" t="s">
        <v>902</v>
      </c>
      <c r="D701" s="189"/>
      <c r="E701" s="190">
        <v>0.94499999999999995</v>
      </c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247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ht="22.5" outlineLevel="1" x14ac:dyDescent="0.2">
      <c r="A702" s="167">
        <v>121</v>
      </c>
      <c r="B702" s="168" t="s">
        <v>903</v>
      </c>
      <c r="C702" s="184" t="s">
        <v>904</v>
      </c>
      <c r="D702" s="169" t="s">
        <v>240</v>
      </c>
      <c r="E702" s="170">
        <v>30</v>
      </c>
      <c r="F702" s="171">
        <v>260</v>
      </c>
      <c r="G702" s="172">
        <f>ROUND(E702*F702,2)</f>
        <v>7800</v>
      </c>
      <c r="H702" s="171">
        <v>80.05</v>
      </c>
      <c r="I702" s="172">
        <f>ROUND(E702*H702,2)</f>
        <v>2401.5</v>
      </c>
      <c r="J702" s="171">
        <v>179.95</v>
      </c>
      <c r="K702" s="172">
        <f>ROUND(E702*J702,2)</f>
        <v>5398.5</v>
      </c>
      <c r="L702" s="172">
        <v>21</v>
      </c>
      <c r="M702" s="172">
        <f>G702*(1+L702/100)</f>
        <v>9438</v>
      </c>
      <c r="N702" s="172">
        <v>4.9100000000000003E-3</v>
      </c>
      <c r="O702" s="172">
        <f>ROUND(E702*N702,2)</f>
        <v>0.15</v>
      </c>
      <c r="P702" s="172">
        <v>0</v>
      </c>
      <c r="Q702" s="172">
        <f>ROUND(E702*P702,2)</f>
        <v>0</v>
      </c>
      <c r="R702" s="172" t="s">
        <v>369</v>
      </c>
      <c r="S702" s="172" t="s">
        <v>201</v>
      </c>
      <c r="T702" s="173" t="s">
        <v>201</v>
      </c>
      <c r="U702" s="159">
        <v>0.36199999999999999</v>
      </c>
      <c r="V702" s="159">
        <f>ROUND(E702*U702,2)</f>
        <v>10.86</v>
      </c>
      <c r="W702" s="159"/>
      <c r="X702" s="159" t="s">
        <v>242</v>
      </c>
      <c r="Y702" s="150"/>
      <c r="Z702" s="150"/>
      <c r="AA702" s="150"/>
      <c r="AB702" s="150"/>
      <c r="AC702" s="150"/>
      <c r="AD702" s="150"/>
      <c r="AE702" s="150"/>
      <c r="AF702" s="150"/>
      <c r="AG702" s="150" t="s">
        <v>243</v>
      </c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199" t="s">
        <v>905</v>
      </c>
      <c r="D703" s="189"/>
      <c r="E703" s="190">
        <v>30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247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x14ac:dyDescent="0.2">
      <c r="A704" s="161" t="s">
        <v>196</v>
      </c>
      <c r="B704" s="162" t="s">
        <v>95</v>
      </c>
      <c r="C704" s="183" t="s">
        <v>96</v>
      </c>
      <c r="D704" s="163"/>
      <c r="E704" s="164"/>
      <c r="F704" s="165"/>
      <c r="G704" s="165">
        <f>SUMIF(AG705:AG783,"&lt;&gt;NOR",G705:G783)</f>
        <v>433847.57999999996</v>
      </c>
      <c r="H704" s="165"/>
      <c r="I704" s="165">
        <f>SUM(I705:I783)</f>
        <v>30305.66</v>
      </c>
      <c r="J704" s="165"/>
      <c r="K704" s="165">
        <f>SUM(K705:K783)</f>
        <v>403541.92</v>
      </c>
      <c r="L704" s="165"/>
      <c r="M704" s="165">
        <f>SUM(M705:M783)</f>
        <v>524955.57180000003</v>
      </c>
      <c r="N704" s="165"/>
      <c r="O704" s="165">
        <f>SUM(O705:O783)</f>
        <v>6.9399999999999995</v>
      </c>
      <c r="P704" s="165"/>
      <c r="Q704" s="165">
        <f>SUM(Q705:Q783)</f>
        <v>0</v>
      </c>
      <c r="R704" s="165"/>
      <c r="S704" s="165"/>
      <c r="T704" s="166"/>
      <c r="U704" s="160"/>
      <c r="V704" s="160">
        <f>SUM(V705:V783)</f>
        <v>202.97</v>
      </c>
      <c r="W704" s="160"/>
      <c r="X704" s="160"/>
      <c r="AG704" t="s">
        <v>197</v>
      </c>
    </row>
    <row r="705" spans="1:60" outlineLevel="1" x14ac:dyDescent="0.2">
      <c r="A705" s="167">
        <v>122</v>
      </c>
      <c r="B705" s="168" t="s">
        <v>906</v>
      </c>
      <c r="C705" s="184" t="s">
        <v>907</v>
      </c>
      <c r="D705" s="169" t="s">
        <v>240</v>
      </c>
      <c r="E705" s="170">
        <v>2.4750000000000001</v>
      </c>
      <c r="F705" s="171">
        <v>461</v>
      </c>
      <c r="G705" s="172">
        <f>ROUND(E705*F705,2)</f>
        <v>1140.98</v>
      </c>
      <c r="H705" s="171">
        <v>221.51</v>
      </c>
      <c r="I705" s="172">
        <f>ROUND(E705*H705,2)</f>
        <v>548.24</v>
      </c>
      <c r="J705" s="171">
        <v>239.49</v>
      </c>
      <c r="K705" s="172">
        <f>ROUND(E705*J705,2)</f>
        <v>592.74</v>
      </c>
      <c r="L705" s="172">
        <v>21</v>
      </c>
      <c r="M705" s="172">
        <f>G705*(1+L705/100)</f>
        <v>1380.5858000000001</v>
      </c>
      <c r="N705" s="172">
        <v>6.0299999999999998E-3</v>
      </c>
      <c r="O705" s="172">
        <f>ROUND(E705*N705,2)</f>
        <v>0.01</v>
      </c>
      <c r="P705" s="172">
        <v>0</v>
      </c>
      <c r="Q705" s="172">
        <f>ROUND(E705*P705,2)</f>
        <v>0</v>
      </c>
      <c r="R705" s="172" t="s">
        <v>369</v>
      </c>
      <c r="S705" s="172" t="s">
        <v>201</v>
      </c>
      <c r="T705" s="173" t="s">
        <v>201</v>
      </c>
      <c r="U705" s="159">
        <v>0.49</v>
      </c>
      <c r="V705" s="159">
        <f>ROUND(E705*U705,2)</f>
        <v>1.21</v>
      </c>
      <c r="W705" s="159"/>
      <c r="X705" s="159" t="s">
        <v>242</v>
      </c>
      <c r="Y705" s="150"/>
      <c r="Z705" s="150"/>
      <c r="AA705" s="150"/>
      <c r="AB705" s="150"/>
      <c r="AC705" s="150"/>
      <c r="AD705" s="150"/>
      <c r="AE705" s="150"/>
      <c r="AF705" s="150"/>
      <c r="AG705" s="150" t="s">
        <v>243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273" t="s">
        <v>908</v>
      </c>
      <c r="D706" s="274"/>
      <c r="E706" s="274"/>
      <c r="F706" s="274"/>
      <c r="G706" s="274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245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74" t="str">
        <f>C706</f>
        <v>nanesení lepicího tmelu na izolační desky, nalepení desek a zajištění talířovými hmoždinkami (6 ks/m2). Bez povrchové úpravy desek.</v>
      </c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271" t="s">
        <v>909</v>
      </c>
      <c r="D707" s="272"/>
      <c r="E707" s="272"/>
      <c r="F707" s="272"/>
      <c r="G707" s="272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206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58"/>
      <c r="C708" s="199" t="s">
        <v>256</v>
      </c>
      <c r="D708" s="189"/>
      <c r="E708" s="190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247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57"/>
      <c r="B709" s="158"/>
      <c r="C709" s="199" t="s">
        <v>910</v>
      </c>
      <c r="D709" s="189"/>
      <c r="E709" s="190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247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7"/>
      <c r="B710" s="158"/>
      <c r="C710" s="199" t="s">
        <v>911</v>
      </c>
      <c r="D710" s="189"/>
      <c r="E710" s="190">
        <v>2.4750000000000001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247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ht="22.5" outlineLevel="1" x14ac:dyDescent="0.2">
      <c r="A711" s="167">
        <v>123</v>
      </c>
      <c r="B711" s="168" t="s">
        <v>912</v>
      </c>
      <c r="C711" s="184" t="s">
        <v>913</v>
      </c>
      <c r="D711" s="169" t="s">
        <v>240</v>
      </c>
      <c r="E711" s="170">
        <v>0.75</v>
      </c>
      <c r="F711" s="171">
        <v>797</v>
      </c>
      <c r="G711" s="172">
        <f>ROUND(E711*F711,2)</f>
        <v>597.75</v>
      </c>
      <c r="H711" s="171">
        <v>386.04</v>
      </c>
      <c r="I711" s="172">
        <f>ROUND(E711*H711,2)</f>
        <v>289.52999999999997</v>
      </c>
      <c r="J711" s="171">
        <v>410.96</v>
      </c>
      <c r="K711" s="172">
        <f>ROUND(E711*J711,2)</f>
        <v>308.22000000000003</v>
      </c>
      <c r="L711" s="172">
        <v>21</v>
      </c>
      <c r="M711" s="172">
        <f>G711*(1+L711/100)</f>
        <v>723.27750000000003</v>
      </c>
      <c r="N711" s="172">
        <v>9.4400000000000005E-3</v>
      </c>
      <c r="O711" s="172">
        <f>ROUND(E711*N711,2)</f>
        <v>0.01</v>
      </c>
      <c r="P711" s="172">
        <v>0</v>
      </c>
      <c r="Q711" s="172">
        <f>ROUND(E711*P711,2)</f>
        <v>0</v>
      </c>
      <c r="R711" s="172" t="s">
        <v>369</v>
      </c>
      <c r="S711" s="172" t="s">
        <v>201</v>
      </c>
      <c r="T711" s="173" t="s">
        <v>201</v>
      </c>
      <c r="U711" s="159">
        <v>0.85699999999999998</v>
      </c>
      <c r="V711" s="159">
        <f>ROUND(E711*U711,2)</f>
        <v>0.64</v>
      </c>
      <c r="W711" s="159"/>
      <c r="X711" s="159" t="s">
        <v>242</v>
      </c>
      <c r="Y711" s="150"/>
      <c r="Z711" s="150"/>
      <c r="AA711" s="150"/>
      <c r="AB711" s="150"/>
      <c r="AC711" s="150"/>
      <c r="AD711" s="150"/>
      <c r="AE711" s="150"/>
      <c r="AF711" s="150"/>
      <c r="AG711" s="150" t="s">
        <v>243</v>
      </c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 x14ac:dyDescent="0.2">
      <c r="A712" s="157"/>
      <c r="B712" s="158"/>
      <c r="C712" s="273" t="s">
        <v>914</v>
      </c>
      <c r="D712" s="274"/>
      <c r="E712" s="274"/>
      <c r="F712" s="274"/>
      <c r="G712" s="274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245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74" t="str">
        <f>C712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275" t="s">
        <v>915</v>
      </c>
      <c r="D713" s="276"/>
      <c r="E713" s="276"/>
      <c r="F713" s="276"/>
      <c r="G713" s="276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245</v>
      </c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271" t="s">
        <v>916</v>
      </c>
      <c r="D714" s="272"/>
      <c r="E714" s="272"/>
      <c r="F714" s="272"/>
      <c r="G714" s="272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206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57"/>
      <c r="B715" s="158"/>
      <c r="C715" s="199" t="s">
        <v>246</v>
      </c>
      <c r="D715" s="189"/>
      <c r="E715" s="190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247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199" t="s">
        <v>917</v>
      </c>
      <c r="D716" s="189"/>
      <c r="E716" s="190">
        <v>0.75</v>
      </c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247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ht="22.5" outlineLevel="1" x14ac:dyDescent="0.2">
      <c r="A717" s="167">
        <v>124</v>
      </c>
      <c r="B717" s="168" t="s">
        <v>918</v>
      </c>
      <c r="C717" s="184" t="s">
        <v>919</v>
      </c>
      <c r="D717" s="169" t="s">
        <v>240</v>
      </c>
      <c r="E717" s="170">
        <v>22.847899999999999</v>
      </c>
      <c r="F717" s="171">
        <v>892</v>
      </c>
      <c r="G717" s="172">
        <f>ROUND(E717*F717,2)</f>
        <v>20380.330000000002</v>
      </c>
      <c r="H717" s="171">
        <v>481.04</v>
      </c>
      <c r="I717" s="172">
        <f>ROUND(E717*H717,2)</f>
        <v>10990.75</v>
      </c>
      <c r="J717" s="171">
        <v>410.96</v>
      </c>
      <c r="K717" s="172">
        <f>ROUND(E717*J717,2)</f>
        <v>9389.57</v>
      </c>
      <c r="L717" s="172">
        <v>21</v>
      </c>
      <c r="M717" s="172">
        <f>G717*(1+L717/100)</f>
        <v>24660.1993</v>
      </c>
      <c r="N717" s="172">
        <v>1.0200000000000001E-2</v>
      </c>
      <c r="O717" s="172">
        <f>ROUND(E717*N717,2)</f>
        <v>0.23</v>
      </c>
      <c r="P717" s="172">
        <v>0</v>
      </c>
      <c r="Q717" s="172">
        <f>ROUND(E717*P717,2)</f>
        <v>0</v>
      </c>
      <c r="R717" s="172" t="s">
        <v>369</v>
      </c>
      <c r="S717" s="172" t="s">
        <v>201</v>
      </c>
      <c r="T717" s="173" t="s">
        <v>201</v>
      </c>
      <c r="U717" s="159">
        <v>0.85699999999999998</v>
      </c>
      <c r="V717" s="159">
        <f>ROUND(E717*U717,2)</f>
        <v>19.579999999999998</v>
      </c>
      <c r="W717" s="159"/>
      <c r="X717" s="159" t="s">
        <v>242</v>
      </c>
      <c r="Y717" s="150"/>
      <c r="Z717" s="150"/>
      <c r="AA717" s="150"/>
      <c r="AB717" s="150"/>
      <c r="AC717" s="150"/>
      <c r="AD717" s="150"/>
      <c r="AE717" s="150"/>
      <c r="AF717" s="150"/>
      <c r="AG717" s="150" t="s">
        <v>243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ht="22.5" outlineLevel="1" x14ac:dyDescent="0.2">
      <c r="A718" s="157"/>
      <c r="B718" s="158"/>
      <c r="C718" s="273" t="s">
        <v>914</v>
      </c>
      <c r="D718" s="274"/>
      <c r="E718" s="274"/>
      <c r="F718" s="274"/>
      <c r="G718" s="274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245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74" t="str">
        <f>C718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275" t="s">
        <v>915</v>
      </c>
      <c r="D719" s="276"/>
      <c r="E719" s="276"/>
      <c r="F719" s="276"/>
      <c r="G719" s="276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245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7"/>
      <c r="B720" s="158"/>
      <c r="C720" s="271" t="s">
        <v>916</v>
      </c>
      <c r="D720" s="272"/>
      <c r="E720" s="272"/>
      <c r="F720" s="272"/>
      <c r="G720" s="272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206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7"/>
      <c r="B721" s="158"/>
      <c r="C721" s="199" t="s">
        <v>486</v>
      </c>
      <c r="D721" s="189"/>
      <c r="E721" s="190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247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199" t="s">
        <v>487</v>
      </c>
      <c r="D722" s="189"/>
      <c r="E722" s="190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247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9" t="s">
        <v>920</v>
      </c>
      <c r="D723" s="189"/>
      <c r="E723" s="190">
        <v>14.603400000000001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247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7"/>
      <c r="B724" s="158"/>
      <c r="C724" s="199" t="s">
        <v>921</v>
      </c>
      <c r="D724" s="189"/>
      <c r="E724" s="190">
        <v>8.2445000000000004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247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ht="22.5" outlineLevel="1" x14ac:dyDescent="0.2">
      <c r="A725" s="167">
        <v>125</v>
      </c>
      <c r="B725" s="168" t="s">
        <v>922</v>
      </c>
      <c r="C725" s="184" t="s">
        <v>923</v>
      </c>
      <c r="D725" s="169" t="s">
        <v>240</v>
      </c>
      <c r="E725" s="170">
        <v>7.2384000000000004</v>
      </c>
      <c r="F725" s="171">
        <v>1728</v>
      </c>
      <c r="G725" s="172">
        <f>ROUND(E725*F725,2)</f>
        <v>12507.96</v>
      </c>
      <c r="H725" s="171">
        <v>1308.58</v>
      </c>
      <c r="I725" s="172">
        <f>ROUND(E725*H725,2)</f>
        <v>9472.0300000000007</v>
      </c>
      <c r="J725" s="171">
        <v>419.42</v>
      </c>
      <c r="K725" s="172">
        <f>ROUND(E725*J725,2)</f>
        <v>3035.93</v>
      </c>
      <c r="L725" s="172">
        <v>21</v>
      </c>
      <c r="M725" s="172">
        <f>G725*(1+L725/100)</f>
        <v>15134.631599999999</v>
      </c>
      <c r="N725" s="172">
        <v>2.845E-2</v>
      </c>
      <c r="O725" s="172">
        <f>ROUND(E725*N725,2)</f>
        <v>0.21</v>
      </c>
      <c r="P725" s="172">
        <v>0</v>
      </c>
      <c r="Q725" s="172">
        <f>ROUND(E725*P725,2)</f>
        <v>0</v>
      </c>
      <c r="R725" s="172" t="s">
        <v>369</v>
      </c>
      <c r="S725" s="172" t="s">
        <v>201</v>
      </c>
      <c r="T725" s="173" t="s">
        <v>201</v>
      </c>
      <c r="U725" s="159">
        <v>0.877</v>
      </c>
      <c r="V725" s="159">
        <f>ROUND(E725*U725,2)</f>
        <v>6.35</v>
      </c>
      <c r="W725" s="159"/>
      <c r="X725" s="159" t="s">
        <v>242</v>
      </c>
      <c r="Y725" s="150"/>
      <c r="Z725" s="150"/>
      <c r="AA725" s="150"/>
      <c r="AB725" s="150"/>
      <c r="AC725" s="150"/>
      <c r="AD725" s="150"/>
      <c r="AE725" s="150"/>
      <c r="AF725" s="150"/>
      <c r="AG725" s="150" t="s">
        <v>243</v>
      </c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ht="22.5" outlineLevel="1" x14ac:dyDescent="0.2">
      <c r="A726" s="157"/>
      <c r="B726" s="158"/>
      <c r="C726" s="273" t="s">
        <v>914</v>
      </c>
      <c r="D726" s="274"/>
      <c r="E726" s="274"/>
      <c r="F726" s="274"/>
      <c r="G726" s="274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245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74" t="str">
        <f>C726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275" t="s">
        <v>915</v>
      </c>
      <c r="D727" s="276"/>
      <c r="E727" s="276"/>
      <c r="F727" s="276"/>
      <c r="G727" s="276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245</v>
      </c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271" t="s">
        <v>916</v>
      </c>
      <c r="D728" s="272"/>
      <c r="E728" s="272"/>
      <c r="F728" s="272"/>
      <c r="G728" s="272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206</v>
      </c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9" t="s">
        <v>924</v>
      </c>
      <c r="D729" s="189"/>
      <c r="E729" s="190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247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199" t="s">
        <v>925</v>
      </c>
      <c r="D730" s="189"/>
      <c r="E730" s="190">
        <v>7.2384000000000004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247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67">
        <v>126</v>
      </c>
      <c r="B731" s="168" t="s">
        <v>926</v>
      </c>
      <c r="C731" s="184" t="s">
        <v>927</v>
      </c>
      <c r="D731" s="169" t="s">
        <v>240</v>
      </c>
      <c r="E731" s="170">
        <v>7.2384000000000004</v>
      </c>
      <c r="F731" s="171">
        <v>206</v>
      </c>
      <c r="G731" s="172">
        <f>ROUND(E731*F731,2)</f>
        <v>1491.11</v>
      </c>
      <c r="H731" s="171">
        <v>0</v>
      </c>
      <c r="I731" s="172">
        <f>ROUND(E731*H731,2)</f>
        <v>0</v>
      </c>
      <c r="J731" s="171">
        <v>206</v>
      </c>
      <c r="K731" s="172">
        <f>ROUND(E731*J731,2)</f>
        <v>1491.11</v>
      </c>
      <c r="L731" s="172">
        <v>21</v>
      </c>
      <c r="M731" s="172">
        <f>G731*(1+L731/100)</f>
        <v>1804.2430999999999</v>
      </c>
      <c r="N731" s="172">
        <v>0</v>
      </c>
      <c r="O731" s="172">
        <f>ROUND(E731*N731,2)</f>
        <v>0</v>
      </c>
      <c r="P731" s="172">
        <v>0</v>
      </c>
      <c r="Q731" s="172">
        <f>ROUND(E731*P731,2)</f>
        <v>0</v>
      </c>
      <c r="R731" s="172" t="s">
        <v>369</v>
      </c>
      <c r="S731" s="172" t="s">
        <v>201</v>
      </c>
      <c r="T731" s="173" t="s">
        <v>201</v>
      </c>
      <c r="U731" s="159">
        <v>0.42474000000000001</v>
      </c>
      <c r="V731" s="159">
        <f>ROUND(E731*U731,2)</f>
        <v>3.07</v>
      </c>
      <c r="W731" s="159"/>
      <c r="X731" s="159" t="s">
        <v>242</v>
      </c>
      <c r="Y731" s="150"/>
      <c r="Z731" s="150"/>
      <c r="AA731" s="150"/>
      <c r="AB731" s="150"/>
      <c r="AC731" s="150"/>
      <c r="AD731" s="150"/>
      <c r="AE731" s="150"/>
      <c r="AF731" s="150"/>
      <c r="AG731" s="150" t="s">
        <v>243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ht="33.75" outlineLevel="1" x14ac:dyDescent="0.2">
      <c r="A732" s="157"/>
      <c r="B732" s="158"/>
      <c r="C732" s="262" t="s">
        <v>2532</v>
      </c>
      <c r="D732" s="263"/>
      <c r="E732" s="263"/>
      <c r="F732" s="263"/>
      <c r="G732" s="263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206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74" t="str">
        <f>C732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271" t="s">
        <v>928</v>
      </c>
      <c r="D733" s="272"/>
      <c r="E733" s="272"/>
      <c r="F733" s="272"/>
      <c r="G733" s="272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206</v>
      </c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99" t="s">
        <v>929</v>
      </c>
      <c r="D734" s="189"/>
      <c r="E734" s="190">
        <v>7.2384000000000004</v>
      </c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247</v>
      </c>
      <c r="AH734" s="150">
        <v>5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67">
        <v>127</v>
      </c>
      <c r="B735" s="168" t="s">
        <v>930</v>
      </c>
      <c r="C735" s="184" t="s">
        <v>931</v>
      </c>
      <c r="D735" s="169" t="s">
        <v>240</v>
      </c>
      <c r="E735" s="170">
        <v>129</v>
      </c>
      <c r="F735" s="171">
        <v>390.5</v>
      </c>
      <c r="G735" s="172">
        <f>ROUND(E735*F735,2)</f>
        <v>50374.5</v>
      </c>
      <c r="H735" s="171">
        <v>45.06</v>
      </c>
      <c r="I735" s="172">
        <f>ROUND(E735*H735,2)</f>
        <v>5812.74</v>
      </c>
      <c r="J735" s="171">
        <v>345.44</v>
      </c>
      <c r="K735" s="172">
        <f>ROUND(E735*J735,2)</f>
        <v>44561.760000000002</v>
      </c>
      <c r="L735" s="172">
        <v>21</v>
      </c>
      <c r="M735" s="172">
        <f>G735*(1+L735/100)</f>
        <v>60953.144999999997</v>
      </c>
      <c r="N735" s="172">
        <v>4.8169999999999998E-2</v>
      </c>
      <c r="O735" s="172">
        <f>ROUND(E735*N735,2)</f>
        <v>6.21</v>
      </c>
      <c r="P735" s="172">
        <v>0</v>
      </c>
      <c r="Q735" s="172">
        <f>ROUND(E735*P735,2)</f>
        <v>0</v>
      </c>
      <c r="R735" s="172" t="s">
        <v>369</v>
      </c>
      <c r="S735" s="172" t="s">
        <v>201</v>
      </c>
      <c r="T735" s="173" t="s">
        <v>201</v>
      </c>
      <c r="U735" s="159">
        <v>0.74299999999999999</v>
      </c>
      <c r="V735" s="159">
        <f>ROUND(E735*U735,2)</f>
        <v>95.85</v>
      </c>
      <c r="W735" s="159"/>
      <c r="X735" s="159" t="s">
        <v>242</v>
      </c>
      <c r="Y735" s="150"/>
      <c r="Z735" s="150"/>
      <c r="AA735" s="150"/>
      <c r="AB735" s="150"/>
      <c r="AC735" s="150"/>
      <c r="AD735" s="150"/>
      <c r="AE735" s="150"/>
      <c r="AF735" s="150"/>
      <c r="AG735" s="150" t="s">
        <v>243</v>
      </c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199" t="s">
        <v>932</v>
      </c>
      <c r="D736" s="189"/>
      <c r="E736" s="190">
        <v>70</v>
      </c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247</v>
      </c>
      <c r="AH736" s="150">
        <v>5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9" t="s">
        <v>933</v>
      </c>
      <c r="D737" s="189"/>
      <c r="E737" s="190">
        <v>59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247</v>
      </c>
      <c r="AH737" s="150">
        <v>5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67">
        <v>128</v>
      </c>
      <c r="B738" s="168" t="s">
        <v>934</v>
      </c>
      <c r="C738" s="184" t="s">
        <v>935</v>
      </c>
      <c r="D738" s="169" t="s">
        <v>353</v>
      </c>
      <c r="E738" s="170">
        <v>125.66</v>
      </c>
      <c r="F738" s="171">
        <v>46.5</v>
      </c>
      <c r="G738" s="172">
        <f>ROUND(E738*F738,2)</f>
        <v>5843.19</v>
      </c>
      <c r="H738" s="171">
        <v>23</v>
      </c>
      <c r="I738" s="172">
        <f>ROUND(E738*H738,2)</f>
        <v>2890.18</v>
      </c>
      <c r="J738" s="171">
        <v>23.5</v>
      </c>
      <c r="K738" s="172">
        <f>ROUND(E738*J738,2)</f>
        <v>2953.01</v>
      </c>
      <c r="L738" s="172">
        <v>21</v>
      </c>
      <c r="M738" s="172">
        <f>G738*(1+L738/100)</f>
        <v>7070.2598999999991</v>
      </c>
      <c r="N738" s="172">
        <v>1.4999999999999999E-4</v>
      </c>
      <c r="O738" s="172">
        <f>ROUND(E738*N738,2)</f>
        <v>0.02</v>
      </c>
      <c r="P738" s="172">
        <v>0</v>
      </c>
      <c r="Q738" s="172">
        <f>ROUND(E738*P738,2)</f>
        <v>0</v>
      </c>
      <c r="R738" s="172" t="s">
        <v>369</v>
      </c>
      <c r="S738" s="172" t="s">
        <v>201</v>
      </c>
      <c r="T738" s="173" t="s">
        <v>201</v>
      </c>
      <c r="U738" s="159">
        <v>0.06</v>
      </c>
      <c r="V738" s="159">
        <f>ROUND(E738*U738,2)</f>
        <v>7.54</v>
      </c>
      <c r="W738" s="159"/>
      <c r="X738" s="159" t="s">
        <v>242</v>
      </c>
      <c r="Y738" s="150"/>
      <c r="Z738" s="150"/>
      <c r="AA738" s="150"/>
      <c r="AB738" s="150"/>
      <c r="AC738" s="150"/>
      <c r="AD738" s="150"/>
      <c r="AE738" s="150"/>
      <c r="AF738" s="150"/>
      <c r="AG738" s="150" t="s">
        <v>243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58"/>
      <c r="C739" s="199" t="s">
        <v>936</v>
      </c>
      <c r="D739" s="189"/>
      <c r="E739" s="190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247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199" t="s">
        <v>937</v>
      </c>
      <c r="D740" s="189"/>
      <c r="E740" s="190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247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99" t="s">
        <v>938</v>
      </c>
      <c r="D741" s="189"/>
      <c r="E741" s="190">
        <v>69.94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247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9" t="s">
        <v>939</v>
      </c>
      <c r="D742" s="189"/>
      <c r="E742" s="190">
        <v>6.9</v>
      </c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247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158"/>
      <c r="C743" s="199" t="s">
        <v>940</v>
      </c>
      <c r="D743" s="189"/>
      <c r="E743" s="190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0"/>
      <c r="Z743" s="150"/>
      <c r="AA743" s="150"/>
      <c r="AB743" s="150"/>
      <c r="AC743" s="150"/>
      <c r="AD743" s="150"/>
      <c r="AE743" s="150"/>
      <c r="AF743" s="150"/>
      <c r="AG743" s="150" t="s">
        <v>247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9" t="s">
        <v>941</v>
      </c>
      <c r="D744" s="189"/>
      <c r="E744" s="190">
        <v>18.600000000000001</v>
      </c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247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7"/>
      <c r="B745" s="158"/>
      <c r="C745" s="199" t="s">
        <v>942</v>
      </c>
      <c r="D745" s="189"/>
      <c r="E745" s="190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247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199" t="s">
        <v>943</v>
      </c>
      <c r="D746" s="189"/>
      <c r="E746" s="190">
        <v>19.68</v>
      </c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0"/>
      <c r="Z746" s="150"/>
      <c r="AA746" s="150"/>
      <c r="AB746" s="150"/>
      <c r="AC746" s="150"/>
      <c r="AD746" s="150"/>
      <c r="AE746" s="150"/>
      <c r="AF746" s="150"/>
      <c r="AG746" s="150" t="s">
        <v>247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9" t="s">
        <v>944</v>
      </c>
      <c r="D747" s="189"/>
      <c r="E747" s="190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247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99" t="s">
        <v>945</v>
      </c>
      <c r="D748" s="189"/>
      <c r="E748" s="190">
        <v>4.1399999999999997</v>
      </c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247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99" t="s">
        <v>946</v>
      </c>
      <c r="D749" s="189"/>
      <c r="E749" s="190">
        <v>6.4</v>
      </c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247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67">
        <v>129</v>
      </c>
      <c r="B750" s="168" t="s">
        <v>947</v>
      </c>
      <c r="C750" s="184" t="s">
        <v>948</v>
      </c>
      <c r="D750" s="169" t="s">
        <v>240</v>
      </c>
      <c r="E750" s="170">
        <v>120.24</v>
      </c>
      <c r="F750" s="171">
        <v>163.5</v>
      </c>
      <c r="G750" s="172">
        <f>ROUND(E750*F750,2)</f>
        <v>19659.240000000002</v>
      </c>
      <c r="H750" s="171">
        <v>0</v>
      </c>
      <c r="I750" s="172">
        <f>ROUND(E750*H750,2)</f>
        <v>0</v>
      </c>
      <c r="J750" s="171">
        <v>163.5</v>
      </c>
      <c r="K750" s="172">
        <f>ROUND(E750*J750,2)</f>
        <v>19659.240000000002</v>
      </c>
      <c r="L750" s="172">
        <v>21</v>
      </c>
      <c r="M750" s="172">
        <f>G750*(1+L750/100)</f>
        <v>23787.680400000001</v>
      </c>
      <c r="N750" s="172">
        <v>0</v>
      </c>
      <c r="O750" s="172">
        <f>ROUND(E750*N750,2)</f>
        <v>0</v>
      </c>
      <c r="P750" s="172">
        <v>0</v>
      </c>
      <c r="Q750" s="172">
        <f>ROUND(E750*P750,2)</f>
        <v>0</v>
      </c>
      <c r="R750" s="172" t="s">
        <v>369</v>
      </c>
      <c r="S750" s="172" t="s">
        <v>201</v>
      </c>
      <c r="T750" s="173" t="s">
        <v>201</v>
      </c>
      <c r="U750" s="159">
        <v>0.43</v>
      </c>
      <c r="V750" s="159">
        <f>ROUND(E750*U750,2)</f>
        <v>51.7</v>
      </c>
      <c r="W750" s="159"/>
      <c r="X750" s="159" t="s">
        <v>242</v>
      </c>
      <c r="Y750" s="150"/>
      <c r="Z750" s="150"/>
      <c r="AA750" s="150"/>
      <c r="AB750" s="150"/>
      <c r="AC750" s="150"/>
      <c r="AD750" s="150"/>
      <c r="AE750" s="150"/>
      <c r="AF750" s="150"/>
      <c r="AG750" s="150" t="s">
        <v>243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199" t="s">
        <v>949</v>
      </c>
      <c r="D751" s="189"/>
      <c r="E751" s="190">
        <v>91.5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247</v>
      </c>
      <c r="AH751" s="150">
        <v>5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9" t="s">
        <v>950</v>
      </c>
      <c r="D752" s="189"/>
      <c r="E752" s="190">
        <v>16.95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247</v>
      </c>
      <c r="AH752" s="150">
        <v>5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158"/>
      <c r="C753" s="199" t="s">
        <v>951</v>
      </c>
      <c r="D753" s="189"/>
      <c r="E753" s="190">
        <v>11.79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247</v>
      </c>
      <c r="AH753" s="150">
        <v>5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67">
        <v>130</v>
      </c>
      <c r="B754" s="168" t="s">
        <v>952</v>
      </c>
      <c r="C754" s="184" t="s">
        <v>953</v>
      </c>
      <c r="D754" s="169" t="s">
        <v>240</v>
      </c>
      <c r="E754" s="170">
        <v>1.425</v>
      </c>
      <c r="F754" s="171">
        <v>322.5</v>
      </c>
      <c r="G754" s="172">
        <f>ROUND(E754*F754,2)</f>
        <v>459.56</v>
      </c>
      <c r="H754" s="171">
        <v>212.06</v>
      </c>
      <c r="I754" s="172">
        <f>ROUND(E754*H754,2)</f>
        <v>302.19</v>
      </c>
      <c r="J754" s="171">
        <v>110.44</v>
      </c>
      <c r="K754" s="172">
        <f>ROUND(E754*J754,2)</f>
        <v>157.38</v>
      </c>
      <c r="L754" s="172">
        <v>21</v>
      </c>
      <c r="M754" s="172">
        <f>G754*(1+L754/100)</f>
        <v>556.06759999999997</v>
      </c>
      <c r="N754" s="172">
        <v>1.97E-3</v>
      </c>
      <c r="O754" s="172">
        <f>ROUND(E754*N754,2)</f>
        <v>0</v>
      </c>
      <c r="P754" s="172">
        <v>0</v>
      </c>
      <c r="Q754" s="172">
        <f>ROUND(E754*P754,2)</f>
        <v>0</v>
      </c>
      <c r="R754" s="172" t="s">
        <v>369</v>
      </c>
      <c r="S754" s="172" t="s">
        <v>201</v>
      </c>
      <c r="T754" s="173" t="s">
        <v>201</v>
      </c>
      <c r="U754" s="159">
        <v>0.23499999999999999</v>
      </c>
      <c r="V754" s="159">
        <f>ROUND(E754*U754,2)</f>
        <v>0.33</v>
      </c>
      <c r="W754" s="159"/>
      <c r="X754" s="159" t="s">
        <v>242</v>
      </c>
      <c r="Y754" s="150"/>
      <c r="Z754" s="150"/>
      <c r="AA754" s="150"/>
      <c r="AB754" s="150"/>
      <c r="AC754" s="150"/>
      <c r="AD754" s="150"/>
      <c r="AE754" s="150"/>
      <c r="AF754" s="150"/>
      <c r="AG754" s="150" t="s">
        <v>243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273" t="s">
        <v>954</v>
      </c>
      <c r="D755" s="274"/>
      <c r="E755" s="274"/>
      <c r="F755" s="274"/>
      <c r="G755" s="274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245</v>
      </c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58"/>
      <c r="C756" s="199" t="s">
        <v>246</v>
      </c>
      <c r="D756" s="189"/>
      <c r="E756" s="190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247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199" t="s">
        <v>955</v>
      </c>
      <c r="D757" s="189"/>
      <c r="E757" s="190">
        <v>1.425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247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67">
        <v>131</v>
      </c>
      <c r="B758" s="168" t="s">
        <v>956</v>
      </c>
      <c r="C758" s="184" t="s">
        <v>957</v>
      </c>
      <c r="D758" s="169" t="s">
        <v>240</v>
      </c>
      <c r="E758" s="170">
        <v>33.875999999999998</v>
      </c>
      <c r="F758" s="171">
        <v>781</v>
      </c>
      <c r="G758" s="172">
        <f>ROUND(E758*F758,2)</f>
        <v>26457.16</v>
      </c>
      <c r="H758" s="171">
        <v>0</v>
      </c>
      <c r="I758" s="172">
        <f>ROUND(E758*H758,2)</f>
        <v>0</v>
      </c>
      <c r="J758" s="171">
        <v>781</v>
      </c>
      <c r="K758" s="172">
        <f>ROUND(E758*J758,2)</f>
        <v>26457.16</v>
      </c>
      <c r="L758" s="172">
        <v>21</v>
      </c>
      <c r="M758" s="172">
        <f>G758*(1+L758/100)</f>
        <v>32013.1636</v>
      </c>
      <c r="N758" s="172">
        <v>7.3600000000000002E-3</v>
      </c>
      <c r="O758" s="172">
        <f>ROUND(E758*N758,2)</f>
        <v>0.25</v>
      </c>
      <c r="P758" s="172">
        <v>0</v>
      </c>
      <c r="Q758" s="172">
        <f>ROUND(E758*P758,2)</f>
        <v>0</v>
      </c>
      <c r="R758" s="172"/>
      <c r="S758" s="172" t="s">
        <v>438</v>
      </c>
      <c r="T758" s="173" t="s">
        <v>201</v>
      </c>
      <c r="U758" s="159">
        <v>0.49299999999999999</v>
      </c>
      <c r="V758" s="159">
        <f>ROUND(E758*U758,2)</f>
        <v>16.7</v>
      </c>
      <c r="W758" s="159"/>
      <c r="X758" s="159" t="s">
        <v>242</v>
      </c>
      <c r="Y758" s="150"/>
      <c r="Z758" s="150"/>
      <c r="AA758" s="150"/>
      <c r="AB758" s="150"/>
      <c r="AC758" s="150"/>
      <c r="AD758" s="150"/>
      <c r="AE758" s="150"/>
      <c r="AF758" s="150"/>
      <c r="AG758" s="150" t="s">
        <v>243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262" t="s">
        <v>958</v>
      </c>
      <c r="D759" s="263"/>
      <c r="E759" s="263"/>
      <c r="F759" s="263"/>
      <c r="G759" s="263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206</v>
      </c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74" t="str">
        <f>C759</f>
        <v>V položce jsou zakalkulovány náklady na montáž a dodávku desek z extrudovaného polystyrenu. Bez povrchové úpravy.</v>
      </c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271" t="s">
        <v>959</v>
      </c>
      <c r="D760" s="272"/>
      <c r="E760" s="272"/>
      <c r="F760" s="272"/>
      <c r="G760" s="272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206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99" t="s">
        <v>255</v>
      </c>
      <c r="D761" s="189"/>
      <c r="E761" s="190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247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9" t="s">
        <v>256</v>
      </c>
      <c r="D762" s="189"/>
      <c r="E762" s="190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247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99" t="s">
        <v>960</v>
      </c>
      <c r="D763" s="189"/>
      <c r="E763" s="190">
        <v>21.762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247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58"/>
      <c r="C764" s="199" t="s">
        <v>961</v>
      </c>
      <c r="D764" s="189"/>
      <c r="E764" s="190">
        <v>12.114000000000001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247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67">
        <v>132</v>
      </c>
      <c r="B765" s="168" t="s">
        <v>962</v>
      </c>
      <c r="C765" s="184" t="s">
        <v>963</v>
      </c>
      <c r="D765" s="169" t="s">
        <v>240</v>
      </c>
      <c r="E765" s="170">
        <v>508.51</v>
      </c>
      <c r="F765" s="171">
        <v>580</v>
      </c>
      <c r="G765" s="172">
        <f>ROUND(E765*F765,2)</f>
        <v>294935.8</v>
      </c>
      <c r="H765" s="171">
        <v>0</v>
      </c>
      <c r="I765" s="172">
        <f>ROUND(E765*H765,2)</f>
        <v>0</v>
      </c>
      <c r="J765" s="171">
        <v>580</v>
      </c>
      <c r="K765" s="172">
        <f>ROUND(E765*J765,2)</f>
        <v>294935.8</v>
      </c>
      <c r="L765" s="172">
        <v>21</v>
      </c>
      <c r="M765" s="172">
        <f>G765*(1+L765/100)</f>
        <v>356872.31799999997</v>
      </c>
      <c r="N765" s="172">
        <v>0</v>
      </c>
      <c r="O765" s="172">
        <f>ROUND(E765*N765,2)</f>
        <v>0</v>
      </c>
      <c r="P765" s="172">
        <v>0</v>
      </c>
      <c r="Q765" s="172">
        <f>ROUND(E765*P765,2)</f>
        <v>0</v>
      </c>
      <c r="R765" s="172"/>
      <c r="S765" s="172" t="s">
        <v>438</v>
      </c>
      <c r="T765" s="173" t="s">
        <v>202</v>
      </c>
      <c r="U765" s="159">
        <v>0</v>
      </c>
      <c r="V765" s="159">
        <f>ROUND(E765*U765,2)</f>
        <v>0</v>
      </c>
      <c r="W765" s="159"/>
      <c r="X765" s="159" t="s">
        <v>242</v>
      </c>
      <c r="Y765" s="150"/>
      <c r="Z765" s="150"/>
      <c r="AA765" s="150"/>
      <c r="AB765" s="150"/>
      <c r="AC765" s="150"/>
      <c r="AD765" s="150"/>
      <c r="AE765" s="150"/>
      <c r="AF765" s="150"/>
      <c r="AG765" s="150" t="s">
        <v>243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ht="56.25" outlineLevel="1" x14ac:dyDescent="0.2">
      <c r="A766" s="157"/>
      <c r="B766" s="158"/>
      <c r="C766" s="262" t="s">
        <v>964</v>
      </c>
      <c r="D766" s="263"/>
      <c r="E766" s="263"/>
      <c r="F766" s="263"/>
      <c r="G766" s="263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206</v>
      </c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74" t="str">
        <f>C766</f>
        <v>Navlhčení podkladu zdiva zbaveného zbytků původní omítky, omítnutí cementovým postřikem a vysoce prodyšnou vápennou trasovitou omítkou s prodyšností pro vodní páry µ &lt; 15 tloušťky 20 mm. Na vyzrálý podklad bude následně provedena penetrace, vysoce prodyšná stěrka s armovací tkaninou, penetrace a jemný vápenný štuk s max. velikostí zrna 0,5 mm a prodyšností pro vodní páry µ &lt; 15. Omítka bude natřena penetračním nátěrem a vysoce paropropustným silikonovým fasádním nátěrem Sd &lt;= 0,05 m, vysoce vodoodpudivým w &lt;= 0,1 kg/(m2h • 0,5).</v>
      </c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58"/>
      <c r="C767" s="199" t="s">
        <v>936</v>
      </c>
      <c r="D767" s="189"/>
      <c r="E767" s="190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0"/>
      <c r="Z767" s="150"/>
      <c r="AA767" s="150"/>
      <c r="AB767" s="150"/>
      <c r="AC767" s="150"/>
      <c r="AD767" s="150"/>
      <c r="AE767" s="150"/>
      <c r="AF767" s="150"/>
      <c r="AG767" s="150" t="s">
        <v>247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9" t="s">
        <v>965</v>
      </c>
      <c r="D768" s="189"/>
      <c r="E768" s="190">
        <v>256.88299999999998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247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7"/>
      <c r="B769" s="158"/>
      <c r="C769" s="199" t="s">
        <v>966</v>
      </c>
      <c r="D769" s="189"/>
      <c r="E769" s="190">
        <v>-32.213999999999999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247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99" t="s">
        <v>967</v>
      </c>
      <c r="D770" s="189"/>
      <c r="E770" s="190">
        <v>13.988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247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7"/>
      <c r="B771" s="158"/>
      <c r="C771" s="199" t="s">
        <v>968</v>
      </c>
      <c r="D771" s="189"/>
      <c r="E771" s="190">
        <v>-3.85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247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99" t="s">
        <v>969</v>
      </c>
      <c r="D772" s="189"/>
      <c r="E772" s="190">
        <v>4.0019999999999998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247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199" t="s">
        <v>970</v>
      </c>
      <c r="D773" s="189"/>
      <c r="E773" s="190">
        <v>137.16999999999999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247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99" t="s">
        <v>971</v>
      </c>
      <c r="D774" s="189"/>
      <c r="E774" s="190">
        <v>-6.84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247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9" t="s">
        <v>972</v>
      </c>
      <c r="D775" s="189"/>
      <c r="E775" s="190">
        <v>4.6500000000000004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247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7"/>
      <c r="B776" s="158"/>
      <c r="C776" s="199" t="s">
        <v>973</v>
      </c>
      <c r="D776" s="189"/>
      <c r="E776" s="190">
        <v>53.59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247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9" t="s">
        <v>974</v>
      </c>
      <c r="D777" s="189"/>
      <c r="E777" s="190">
        <v>-7.4340000000000002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247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99" t="s">
        <v>975</v>
      </c>
      <c r="D778" s="189"/>
      <c r="E778" s="190">
        <v>4.92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247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199" t="s">
        <v>976</v>
      </c>
      <c r="D779" s="189"/>
      <c r="E779" s="190">
        <v>85.22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247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99" t="s">
        <v>977</v>
      </c>
      <c r="D780" s="189"/>
      <c r="E780" s="190">
        <v>-1.0529999999999999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247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7"/>
      <c r="B781" s="158"/>
      <c r="C781" s="199" t="s">
        <v>978</v>
      </c>
      <c r="D781" s="189"/>
      <c r="E781" s="190">
        <v>0.82799999999999996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247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57"/>
      <c r="B782" s="158"/>
      <c r="C782" s="199" t="s">
        <v>888</v>
      </c>
      <c r="D782" s="189"/>
      <c r="E782" s="190">
        <v>-2.31</v>
      </c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247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9" t="s">
        <v>979</v>
      </c>
      <c r="D783" s="189"/>
      <c r="E783" s="190">
        <v>0.96</v>
      </c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247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x14ac:dyDescent="0.2">
      <c r="A784" s="161" t="s">
        <v>196</v>
      </c>
      <c r="B784" s="162" t="s">
        <v>97</v>
      </c>
      <c r="C784" s="183" t="s">
        <v>98</v>
      </c>
      <c r="D784" s="163"/>
      <c r="E784" s="164"/>
      <c r="F784" s="165"/>
      <c r="G784" s="165">
        <f>SUMIF(AG785:AG921,"&lt;&gt;NOR",G785:G921)</f>
        <v>242627.00000000003</v>
      </c>
      <c r="H784" s="165"/>
      <c r="I784" s="165">
        <f>SUM(I785:I921)</f>
        <v>167190.82</v>
      </c>
      <c r="J784" s="165"/>
      <c r="K784" s="165">
        <f>SUM(K785:K921)</f>
        <v>75436.169999999984</v>
      </c>
      <c r="L784" s="165"/>
      <c r="M784" s="165">
        <f>SUM(M785:M921)</f>
        <v>293578.67</v>
      </c>
      <c r="N784" s="165"/>
      <c r="O784" s="165">
        <f>SUM(O785:O921)</f>
        <v>107.6</v>
      </c>
      <c r="P784" s="165"/>
      <c r="Q784" s="165">
        <f>SUM(Q785:Q921)</f>
        <v>0</v>
      </c>
      <c r="R784" s="165"/>
      <c r="S784" s="165"/>
      <c r="T784" s="166"/>
      <c r="U784" s="160"/>
      <c r="V784" s="160">
        <f>SUM(V785:V921)</f>
        <v>153.02000000000001</v>
      </c>
      <c r="W784" s="160"/>
      <c r="X784" s="160"/>
      <c r="AG784" t="s">
        <v>197</v>
      </c>
    </row>
    <row r="785" spans="1:60" outlineLevel="1" x14ac:dyDescent="0.2">
      <c r="A785" s="167">
        <v>133</v>
      </c>
      <c r="B785" s="168" t="s">
        <v>980</v>
      </c>
      <c r="C785" s="184" t="s">
        <v>981</v>
      </c>
      <c r="D785" s="169" t="s">
        <v>252</v>
      </c>
      <c r="E785" s="170">
        <v>0.13650000000000001</v>
      </c>
      <c r="F785" s="171">
        <v>3550</v>
      </c>
      <c r="G785" s="172">
        <f>ROUND(E785*F785,2)</f>
        <v>484.58</v>
      </c>
      <c r="H785" s="171">
        <v>2263.66</v>
      </c>
      <c r="I785" s="172">
        <f>ROUND(E785*H785,2)</f>
        <v>308.99</v>
      </c>
      <c r="J785" s="171">
        <v>1286.3399999999999</v>
      </c>
      <c r="K785" s="172">
        <f>ROUND(E785*J785,2)</f>
        <v>175.59</v>
      </c>
      <c r="L785" s="172">
        <v>21</v>
      </c>
      <c r="M785" s="172">
        <f>G785*(1+L785/100)</f>
        <v>586.34179999999992</v>
      </c>
      <c r="N785" s="172">
        <v>2.5249999999999999</v>
      </c>
      <c r="O785" s="172">
        <f>ROUND(E785*N785,2)</f>
        <v>0.34</v>
      </c>
      <c r="P785" s="172">
        <v>0</v>
      </c>
      <c r="Q785" s="172">
        <f>ROUND(E785*P785,2)</f>
        <v>0</v>
      </c>
      <c r="R785" s="172" t="s">
        <v>369</v>
      </c>
      <c r="S785" s="172" t="s">
        <v>201</v>
      </c>
      <c r="T785" s="173" t="s">
        <v>201</v>
      </c>
      <c r="U785" s="159">
        <v>3.2130000000000001</v>
      </c>
      <c r="V785" s="159">
        <f>ROUND(E785*U785,2)</f>
        <v>0.44</v>
      </c>
      <c r="W785" s="159"/>
      <c r="X785" s="159" t="s">
        <v>242</v>
      </c>
      <c r="Y785" s="150"/>
      <c r="Z785" s="150"/>
      <c r="AA785" s="150"/>
      <c r="AB785" s="150"/>
      <c r="AC785" s="150"/>
      <c r="AD785" s="150"/>
      <c r="AE785" s="150"/>
      <c r="AF785" s="150"/>
      <c r="AG785" s="150" t="s">
        <v>243</v>
      </c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273" t="s">
        <v>982</v>
      </c>
      <c r="D786" s="274"/>
      <c r="E786" s="274"/>
      <c r="F786" s="274"/>
      <c r="G786" s="274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245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271" t="s">
        <v>983</v>
      </c>
      <c r="D787" s="272"/>
      <c r="E787" s="272"/>
      <c r="F787" s="272"/>
      <c r="G787" s="272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206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7"/>
      <c r="B788" s="158"/>
      <c r="C788" s="271" t="s">
        <v>984</v>
      </c>
      <c r="D788" s="272"/>
      <c r="E788" s="272"/>
      <c r="F788" s="272"/>
      <c r="G788" s="272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206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9" t="s">
        <v>256</v>
      </c>
      <c r="D789" s="189"/>
      <c r="E789" s="190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247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9" t="s">
        <v>985</v>
      </c>
      <c r="D790" s="189"/>
      <c r="E790" s="190">
        <v>4.9000000000000002E-2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247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57"/>
      <c r="B791" s="158"/>
      <c r="C791" s="199" t="s">
        <v>986</v>
      </c>
      <c r="D791" s="189"/>
      <c r="E791" s="190">
        <v>8.1000000000000003E-2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247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200" t="s">
        <v>429</v>
      </c>
      <c r="D792" s="191"/>
      <c r="E792" s="192">
        <v>6.4999999999999997E-3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247</v>
      </c>
      <c r="AH792" s="150">
        <v>4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67">
        <v>134</v>
      </c>
      <c r="B793" s="168" t="s">
        <v>987</v>
      </c>
      <c r="C793" s="184" t="s">
        <v>988</v>
      </c>
      <c r="D793" s="169" t="s">
        <v>252</v>
      </c>
      <c r="E793" s="170">
        <v>24.965669999999999</v>
      </c>
      <c r="F793" s="171">
        <v>3495</v>
      </c>
      <c r="G793" s="172">
        <f>ROUND(E793*F793,2)</f>
        <v>87255.02</v>
      </c>
      <c r="H793" s="171">
        <v>2576.3200000000002</v>
      </c>
      <c r="I793" s="172">
        <f>ROUND(E793*H793,2)</f>
        <v>64319.55</v>
      </c>
      <c r="J793" s="171">
        <v>918.68</v>
      </c>
      <c r="K793" s="172">
        <f>ROUND(E793*J793,2)</f>
        <v>22935.46</v>
      </c>
      <c r="L793" s="172">
        <v>21</v>
      </c>
      <c r="M793" s="172">
        <f>G793*(1+L793/100)</f>
        <v>105578.5742</v>
      </c>
      <c r="N793" s="172">
        <v>2.5249999999999999</v>
      </c>
      <c r="O793" s="172">
        <f>ROUND(E793*N793,2)</f>
        <v>63.04</v>
      </c>
      <c r="P793" s="172">
        <v>0</v>
      </c>
      <c r="Q793" s="172">
        <f>ROUND(E793*P793,2)</f>
        <v>0</v>
      </c>
      <c r="R793" s="172" t="s">
        <v>369</v>
      </c>
      <c r="S793" s="172" t="s">
        <v>201</v>
      </c>
      <c r="T793" s="173" t="s">
        <v>201</v>
      </c>
      <c r="U793" s="159">
        <v>2.3199999999999998</v>
      </c>
      <c r="V793" s="159">
        <f>ROUND(E793*U793,2)</f>
        <v>57.92</v>
      </c>
      <c r="W793" s="159"/>
      <c r="X793" s="159" t="s">
        <v>242</v>
      </c>
      <c r="Y793" s="150"/>
      <c r="Z793" s="150"/>
      <c r="AA793" s="150"/>
      <c r="AB793" s="150"/>
      <c r="AC793" s="150"/>
      <c r="AD793" s="150"/>
      <c r="AE793" s="150"/>
      <c r="AF793" s="150"/>
      <c r="AG793" s="150" t="s">
        <v>243</v>
      </c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273" t="s">
        <v>982</v>
      </c>
      <c r="D794" s="274"/>
      <c r="E794" s="274"/>
      <c r="F794" s="274"/>
      <c r="G794" s="274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245</v>
      </c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271" t="s">
        <v>983</v>
      </c>
      <c r="D795" s="272"/>
      <c r="E795" s="272"/>
      <c r="F795" s="272"/>
      <c r="G795" s="272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206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271" t="s">
        <v>375</v>
      </c>
      <c r="D796" s="272"/>
      <c r="E796" s="272"/>
      <c r="F796" s="272"/>
      <c r="G796" s="272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206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99" t="s">
        <v>361</v>
      </c>
      <c r="D797" s="189"/>
      <c r="E797" s="190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247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7"/>
      <c r="B798" s="158"/>
      <c r="C798" s="199" t="s">
        <v>989</v>
      </c>
      <c r="D798" s="189"/>
      <c r="E798" s="190">
        <v>9.9885000000000002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0"/>
      <c r="Z798" s="150"/>
      <c r="AA798" s="150"/>
      <c r="AB798" s="150"/>
      <c r="AC798" s="150"/>
      <c r="AD798" s="150"/>
      <c r="AE798" s="150"/>
      <c r="AF798" s="150"/>
      <c r="AG798" s="150" t="s">
        <v>247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9" t="s">
        <v>990</v>
      </c>
      <c r="D799" s="189"/>
      <c r="E799" s="190">
        <v>6.2789099999999998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247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7"/>
      <c r="B800" s="158"/>
      <c r="C800" s="199" t="s">
        <v>991</v>
      </c>
      <c r="D800" s="189"/>
      <c r="E800" s="190">
        <v>7.6124999999999998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0"/>
      <c r="Z800" s="150"/>
      <c r="AA800" s="150"/>
      <c r="AB800" s="150"/>
      <c r="AC800" s="150"/>
      <c r="AD800" s="150"/>
      <c r="AE800" s="150"/>
      <c r="AF800" s="150"/>
      <c r="AG800" s="150" t="s">
        <v>247</v>
      </c>
      <c r="AH800" s="150">
        <v>0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99" t="s">
        <v>364</v>
      </c>
      <c r="D801" s="189"/>
      <c r="E801" s="190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247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9" t="s">
        <v>992</v>
      </c>
      <c r="D802" s="189"/>
      <c r="E802" s="190">
        <v>1.0857600000000001</v>
      </c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247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67">
        <v>135</v>
      </c>
      <c r="B803" s="168" t="s">
        <v>993</v>
      </c>
      <c r="C803" s="184" t="s">
        <v>994</v>
      </c>
      <c r="D803" s="169" t="s">
        <v>252</v>
      </c>
      <c r="E803" s="170">
        <v>23.879909999999999</v>
      </c>
      <c r="F803" s="171">
        <v>317</v>
      </c>
      <c r="G803" s="172">
        <f>ROUND(E803*F803,2)</f>
        <v>7569.93</v>
      </c>
      <c r="H803" s="171">
        <v>0</v>
      </c>
      <c r="I803" s="172">
        <f>ROUND(E803*H803,2)</f>
        <v>0</v>
      </c>
      <c r="J803" s="171">
        <v>317</v>
      </c>
      <c r="K803" s="172">
        <f>ROUND(E803*J803,2)</f>
        <v>7569.93</v>
      </c>
      <c r="L803" s="172">
        <v>21</v>
      </c>
      <c r="M803" s="172">
        <f>G803*(1+L803/100)</f>
        <v>9159.6152999999995</v>
      </c>
      <c r="N803" s="172">
        <v>0</v>
      </c>
      <c r="O803" s="172">
        <f>ROUND(E803*N803,2)</f>
        <v>0</v>
      </c>
      <c r="P803" s="172">
        <v>0</v>
      </c>
      <c r="Q803" s="172">
        <f>ROUND(E803*P803,2)</f>
        <v>0</v>
      </c>
      <c r="R803" s="172" t="s">
        <v>369</v>
      </c>
      <c r="S803" s="172" t="s">
        <v>201</v>
      </c>
      <c r="T803" s="173" t="s">
        <v>201</v>
      </c>
      <c r="U803" s="159">
        <v>0.67500000000000004</v>
      </c>
      <c r="V803" s="159">
        <f>ROUND(E803*U803,2)</f>
        <v>16.12</v>
      </c>
      <c r="W803" s="159"/>
      <c r="X803" s="159" t="s">
        <v>242</v>
      </c>
      <c r="Y803" s="150"/>
      <c r="Z803" s="150"/>
      <c r="AA803" s="150"/>
      <c r="AB803" s="150"/>
      <c r="AC803" s="150"/>
      <c r="AD803" s="150"/>
      <c r="AE803" s="150"/>
      <c r="AF803" s="150"/>
      <c r="AG803" s="150" t="s">
        <v>243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273" t="s">
        <v>995</v>
      </c>
      <c r="D804" s="274"/>
      <c r="E804" s="274"/>
      <c r="F804" s="274"/>
      <c r="G804" s="274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245</v>
      </c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7"/>
      <c r="B805" s="158"/>
      <c r="C805" s="199" t="s">
        <v>361</v>
      </c>
      <c r="D805" s="189"/>
      <c r="E805" s="190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247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7"/>
      <c r="B806" s="158"/>
      <c r="C806" s="199" t="s">
        <v>989</v>
      </c>
      <c r="D806" s="189"/>
      <c r="E806" s="190">
        <v>9.9885000000000002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247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9" t="s">
        <v>990</v>
      </c>
      <c r="D807" s="189"/>
      <c r="E807" s="190">
        <v>6.2789099999999998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247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9" t="s">
        <v>991</v>
      </c>
      <c r="D808" s="189"/>
      <c r="E808" s="190">
        <v>7.6124999999999998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247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67">
        <v>136</v>
      </c>
      <c r="B809" s="168" t="s">
        <v>996</v>
      </c>
      <c r="C809" s="184" t="s">
        <v>994</v>
      </c>
      <c r="D809" s="169" t="s">
        <v>252</v>
      </c>
      <c r="E809" s="170">
        <v>1.0857600000000001</v>
      </c>
      <c r="F809" s="171">
        <v>353</v>
      </c>
      <c r="G809" s="172">
        <f>ROUND(E809*F809,2)</f>
        <v>383.27</v>
      </c>
      <c r="H809" s="171">
        <v>36</v>
      </c>
      <c r="I809" s="172">
        <f>ROUND(E809*H809,2)</f>
        <v>39.090000000000003</v>
      </c>
      <c r="J809" s="171">
        <v>317</v>
      </c>
      <c r="K809" s="172">
        <f>ROUND(E809*J809,2)</f>
        <v>344.19</v>
      </c>
      <c r="L809" s="172">
        <v>21</v>
      </c>
      <c r="M809" s="172">
        <f>G809*(1+L809/100)</f>
        <v>463.75669999999997</v>
      </c>
      <c r="N809" s="172">
        <v>0.01</v>
      </c>
      <c r="O809" s="172">
        <f>ROUND(E809*N809,2)</f>
        <v>0.01</v>
      </c>
      <c r="P809" s="172">
        <v>0</v>
      </c>
      <c r="Q809" s="172">
        <f>ROUND(E809*P809,2)</f>
        <v>0</v>
      </c>
      <c r="R809" s="172" t="s">
        <v>369</v>
      </c>
      <c r="S809" s="172" t="s">
        <v>201</v>
      </c>
      <c r="T809" s="173" t="s">
        <v>201</v>
      </c>
      <c r="U809" s="159">
        <v>0.67500000000000004</v>
      </c>
      <c r="V809" s="159">
        <f>ROUND(E809*U809,2)</f>
        <v>0.73</v>
      </c>
      <c r="W809" s="159"/>
      <c r="X809" s="159" t="s">
        <v>242</v>
      </c>
      <c r="Y809" s="150"/>
      <c r="Z809" s="150"/>
      <c r="AA809" s="150"/>
      <c r="AB809" s="150"/>
      <c r="AC809" s="150"/>
      <c r="AD809" s="150"/>
      <c r="AE809" s="150"/>
      <c r="AF809" s="150"/>
      <c r="AG809" s="150" t="s">
        <v>243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273" t="s">
        <v>997</v>
      </c>
      <c r="D810" s="274"/>
      <c r="E810" s="274"/>
      <c r="F810" s="274"/>
      <c r="G810" s="274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245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99" t="s">
        <v>364</v>
      </c>
      <c r="D811" s="189"/>
      <c r="E811" s="190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247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99" t="s">
        <v>992</v>
      </c>
      <c r="D812" s="189"/>
      <c r="E812" s="190">
        <v>1.0857600000000001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247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67">
        <v>137</v>
      </c>
      <c r="B813" s="168" t="s">
        <v>998</v>
      </c>
      <c r="C813" s="184" t="s">
        <v>999</v>
      </c>
      <c r="D813" s="169" t="s">
        <v>252</v>
      </c>
      <c r="E813" s="170">
        <v>24.965669999999999</v>
      </c>
      <c r="F813" s="171">
        <v>96.3</v>
      </c>
      <c r="G813" s="172">
        <f>ROUND(E813*F813,2)</f>
        <v>2404.19</v>
      </c>
      <c r="H813" s="171">
        <v>0</v>
      </c>
      <c r="I813" s="172">
        <f>ROUND(E813*H813,2)</f>
        <v>0</v>
      </c>
      <c r="J813" s="171">
        <v>96.3</v>
      </c>
      <c r="K813" s="172">
        <f>ROUND(E813*J813,2)</f>
        <v>2404.19</v>
      </c>
      <c r="L813" s="172">
        <v>21</v>
      </c>
      <c r="M813" s="172">
        <f>G813*(1+L813/100)</f>
        <v>2909.0699</v>
      </c>
      <c r="N813" s="172">
        <v>0</v>
      </c>
      <c r="O813" s="172">
        <f>ROUND(E813*N813,2)</f>
        <v>0</v>
      </c>
      <c r="P813" s="172">
        <v>0</v>
      </c>
      <c r="Q813" s="172">
        <f>ROUND(E813*P813,2)</f>
        <v>0</v>
      </c>
      <c r="R813" s="172" t="s">
        <v>369</v>
      </c>
      <c r="S813" s="172" t="s">
        <v>201</v>
      </c>
      <c r="T813" s="173" t="s">
        <v>201</v>
      </c>
      <c r="U813" s="159">
        <v>0.20499999999999999</v>
      </c>
      <c r="V813" s="159">
        <f>ROUND(E813*U813,2)</f>
        <v>5.12</v>
      </c>
      <c r="W813" s="159"/>
      <c r="X813" s="159" t="s">
        <v>242</v>
      </c>
      <c r="Y813" s="150"/>
      <c r="Z813" s="150"/>
      <c r="AA813" s="150"/>
      <c r="AB813" s="150"/>
      <c r="AC813" s="150"/>
      <c r="AD813" s="150"/>
      <c r="AE813" s="150"/>
      <c r="AF813" s="150"/>
      <c r="AG813" s="150" t="s">
        <v>243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273" t="s">
        <v>1000</v>
      </c>
      <c r="D814" s="274"/>
      <c r="E814" s="274"/>
      <c r="F814" s="274"/>
      <c r="G814" s="274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245</v>
      </c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199" t="s">
        <v>361</v>
      </c>
      <c r="D815" s="189"/>
      <c r="E815" s="190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247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199" t="s">
        <v>989</v>
      </c>
      <c r="D816" s="189"/>
      <c r="E816" s="190">
        <v>9.9885000000000002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247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9" t="s">
        <v>990</v>
      </c>
      <c r="D817" s="189"/>
      <c r="E817" s="190">
        <v>6.2789099999999998</v>
      </c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247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199" t="s">
        <v>991</v>
      </c>
      <c r="D818" s="189"/>
      <c r="E818" s="190">
        <v>7.6124999999999998</v>
      </c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247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99" t="s">
        <v>364</v>
      </c>
      <c r="D819" s="189"/>
      <c r="E819" s="190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247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199" t="s">
        <v>992</v>
      </c>
      <c r="D820" s="189"/>
      <c r="E820" s="190">
        <v>1.0857600000000001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247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ht="22.5" outlineLevel="1" x14ac:dyDescent="0.2">
      <c r="A821" s="167">
        <v>138</v>
      </c>
      <c r="B821" s="168" t="s">
        <v>1001</v>
      </c>
      <c r="C821" s="184" t="s">
        <v>1002</v>
      </c>
      <c r="D821" s="169" t="s">
        <v>368</v>
      </c>
      <c r="E821" s="170">
        <v>0.91540999999999995</v>
      </c>
      <c r="F821" s="171">
        <v>31040</v>
      </c>
      <c r="G821" s="172">
        <f>ROUND(E821*F821,2)</f>
        <v>28414.33</v>
      </c>
      <c r="H821" s="171">
        <v>23951.119999999999</v>
      </c>
      <c r="I821" s="172">
        <f>ROUND(E821*H821,2)</f>
        <v>21925.09</v>
      </c>
      <c r="J821" s="171">
        <v>7088.88</v>
      </c>
      <c r="K821" s="172">
        <f>ROUND(E821*J821,2)</f>
        <v>6489.23</v>
      </c>
      <c r="L821" s="172">
        <v>21</v>
      </c>
      <c r="M821" s="172">
        <f>G821*(1+L821/100)</f>
        <v>34381.3393</v>
      </c>
      <c r="N821" s="172">
        <v>1.0662499999999999</v>
      </c>
      <c r="O821" s="172">
        <f>ROUND(E821*N821,2)</f>
        <v>0.98</v>
      </c>
      <c r="P821" s="172">
        <v>0</v>
      </c>
      <c r="Q821" s="172">
        <f>ROUND(E821*P821,2)</f>
        <v>0</v>
      </c>
      <c r="R821" s="172" t="s">
        <v>369</v>
      </c>
      <c r="S821" s="172" t="s">
        <v>201</v>
      </c>
      <c r="T821" s="173" t="s">
        <v>201</v>
      </c>
      <c r="U821" s="159">
        <v>15.231</v>
      </c>
      <c r="V821" s="159">
        <f>ROUND(E821*U821,2)</f>
        <v>13.94</v>
      </c>
      <c r="W821" s="159"/>
      <c r="X821" s="159" t="s">
        <v>242</v>
      </c>
      <c r="Y821" s="150"/>
      <c r="Z821" s="150"/>
      <c r="AA821" s="150"/>
      <c r="AB821" s="150"/>
      <c r="AC821" s="150"/>
      <c r="AD821" s="150"/>
      <c r="AE821" s="150"/>
      <c r="AF821" s="150"/>
      <c r="AG821" s="150" t="s">
        <v>243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199" t="s">
        <v>1003</v>
      </c>
      <c r="D822" s="189"/>
      <c r="E822" s="190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247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9" t="s">
        <v>361</v>
      </c>
      <c r="D823" s="189"/>
      <c r="E823" s="190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247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201" t="s">
        <v>1004</v>
      </c>
      <c r="D824" s="193"/>
      <c r="E824" s="194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247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7"/>
      <c r="B825" s="158"/>
      <c r="C825" s="202" t="s">
        <v>1005</v>
      </c>
      <c r="D825" s="193"/>
      <c r="E825" s="194">
        <v>66.59</v>
      </c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247</v>
      </c>
      <c r="AH825" s="150">
        <v>2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202" t="s">
        <v>1006</v>
      </c>
      <c r="D826" s="193"/>
      <c r="E826" s="194">
        <v>41.859400000000001</v>
      </c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247</v>
      </c>
      <c r="AH826" s="150">
        <v>2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202" t="s">
        <v>1007</v>
      </c>
      <c r="D827" s="193"/>
      <c r="E827" s="194">
        <v>50.75</v>
      </c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247</v>
      </c>
      <c r="AH827" s="150">
        <v>2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202" t="s">
        <v>1008</v>
      </c>
      <c r="D828" s="193"/>
      <c r="E828" s="194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247</v>
      </c>
      <c r="AH828" s="150">
        <v>2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202" t="s">
        <v>1009</v>
      </c>
      <c r="D829" s="193"/>
      <c r="E829" s="194">
        <v>7.2384000000000004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247</v>
      </c>
      <c r="AH829" s="150">
        <v>2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58"/>
      <c r="C830" s="203" t="s">
        <v>1010</v>
      </c>
      <c r="D830" s="195"/>
      <c r="E830" s="196">
        <v>166.43780000000001</v>
      </c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247</v>
      </c>
      <c r="AH830" s="150">
        <v>3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201" t="s">
        <v>1011</v>
      </c>
      <c r="D831" s="193"/>
      <c r="E831" s="194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247</v>
      </c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58"/>
      <c r="C832" s="199" t="s">
        <v>1012</v>
      </c>
      <c r="D832" s="189"/>
      <c r="E832" s="190">
        <v>0.91540999999999995</v>
      </c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247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1" x14ac:dyDescent="0.2">
      <c r="A833" s="167">
        <v>139</v>
      </c>
      <c r="B833" s="168" t="s">
        <v>1013</v>
      </c>
      <c r="C833" s="184" t="s">
        <v>1014</v>
      </c>
      <c r="D833" s="169" t="s">
        <v>368</v>
      </c>
      <c r="E833" s="170">
        <v>0.12421</v>
      </c>
      <c r="F833" s="171">
        <v>30850</v>
      </c>
      <c r="G833" s="172">
        <f>ROUND(E833*F833,2)</f>
        <v>3831.88</v>
      </c>
      <c r="H833" s="171">
        <v>23761.119999999999</v>
      </c>
      <c r="I833" s="172">
        <f>ROUND(E833*H833,2)</f>
        <v>2951.37</v>
      </c>
      <c r="J833" s="171">
        <v>7088.88</v>
      </c>
      <c r="K833" s="172">
        <f>ROUND(E833*J833,2)</f>
        <v>880.51</v>
      </c>
      <c r="L833" s="172">
        <v>21</v>
      </c>
      <c r="M833" s="172">
        <f>G833*(1+L833/100)</f>
        <v>4636.5748000000003</v>
      </c>
      <c r="N833" s="172">
        <v>1.0662499999999999</v>
      </c>
      <c r="O833" s="172">
        <f>ROUND(E833*N833,2)</f>
        <v>0.13</v>
      </c>
      <c r="P833" s="172">
        <v>0</v>
      </c>
      <c r="Q833" s="172">
        <f>ROUND(E833*P833,2)</f>
        <v>0</v>
      </c>
      <c r="R833" s="172" t="s">
        <v>369</v>
      </c>
      <c r="S833" s="172" t="s">
        <v>201</v>
      </c>
      <c r="T833" s="173" t="s">
        <v>201</v>
      </c>
      <c r="U833" s="159">
        <v>15.231</v>
      </c>
      <c r="V833" s="159">
        <f>ROUND(E833*U833,2)</f>
        <v>1.89</v>
      </c>
      <c r="W833" s="159"/>
      <c r="X833" s="159" t="s">
        <v>242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243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57"/>
      <c r="B834" s="158"/>
      <c r="C834" s="199" t="s">
        <v>1015</v>
      </c>
      <c r="D834" s="189"/>
      <c r="E834" s="190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247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9" t="s">
        <v>1016</v>
      </c>
      <c r="D835" s="189"/>
      <c r="E835" s="190">
        <v>0.12421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247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ht="22.5" outlineLevel="1" x14ac:dyDescent="0.2">
      <c r="A836" s="167">
        <v>140</v>
      </c>
      <c r="B836" s="168" t="s">
        <v>1017</v>
      </c>
      <c r="C836" s="184" t="s">
        <v>1018</v>
      </c>
      <c r="D836" s="169" t="s">
        <v>252</v>
      </c>
      <c r="E836" s="170">
        <v>8.4649800000000006</v>
      </c>
      <c r="F836" s="171">
        <v>716</v>
      </c>
      <c r="G836" s="172">
        <f>ROUND(E836*F836,2)</f>
        <v>6060.93</v>
      </c>
      <c r="H836" s="171">
        <v>0</v>
      </c>
      <c r="I836" s="172">
        <f>ROUND(E836*H836,2)</f>
        <v>0</v>
      </c>
      <c r="J836" s="171">
        <v>716</v>
      </c>
      <c r="K836" s="172">
        <f>ROUND(E836*J836,2)</f>
        <v>6060.93</v>
      </c>
      <c r="L836" s="172">
        <v>21</v>
      </c>
      <c r="M836" s="172">
        <f>G836*(1+L836/100)</f>
        <v>7333.7253000000001</v>
      </c>
      <c r="N836" s="172">
        <v>0</v>
      </c>
      <c r="O836" s="172">
        <f>ROUND(E836*N836,2)</f>
        <v>0</v>
      </c>
      <c r="P836" s="172">
        <v>0</v>
      </c>
      <c r="Q836" s="172">
        <f>ROUND(E836*P836,2)</f>
        <v>0</v>
      </c>
      <c r="R836" s="172" t="s">
        <v>369</v>
      </c>
      <c r="S836" s="172" t="s">
        <v>201</v>
      </c>
      <c r="T836" s="173" t="s">
        <v>201</v>
      </c>
      <c r="U836" s="159">
        <v>1.8360000000000001</v>
      </c>
      <c r="V836" s="159">
        <f>ROUND(E836*U836,2)</f>
        <v>15.54</v>
      </c>
      <c r="W836" s="159"/>
      <c r="X836" s="159" t="s">
        <v>242</v>
      </c>
      <c r="Y836" s="150"/>
      <c r="Z836" s="150"/>
      <c r="AA836" s="150"/>
      <c r="AB836" s="150"/>
      <c r="AC836" s="150"/>
      <c r="AD836" s="150"/>
      <c r="AE836" s="150"/>
      <c r="AF836" s="150"/>
      <c r="AG836" s="150" t="s">
        <v>243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273" t="s">
        <v>1019</v>
      </c>
      <c r="D837" s="274"/>
      <c r="E837" s="274"/>
      <c r="F837" s="274"/>
      <c r="G837" s="274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245</v>
      </c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74" t="str">
        <f>C837</f>
        <v>pod mazaniny a dlažby, popř. na plochých střechách, vodorovný nebo ve spádu, s udusáním a urovnáním povrchu,</v>
      </c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57"/>
      <c r="B838" s="158"/>
      <c r="C838" s="199" t="s">
        <v>486</v>
      </c>
      <c r="D838" s="189"/>
      <c r="E838" s="190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247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58"/>
      <c r="C839" s="199" t="s">
        <v>1020</v>
      </c>
      <c r="D839" s="189"/>
      <c r="E839" s="190">
        <v>2.76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247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199" t="s">
        <v>1021</v>
      </c>
      <c r="D840" s="189"/>
      <c r="E840" s="190">
        <v>2.4766400000000002</v>
      </c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247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158"/>
      <c r="C841" s="199" t="s">
        <v>1022</v>
      </c>
      <c r="D841" s="189"/>
      <c r="E841" s="190">
        <v>3.2283400000000002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247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67">
        <v>141</v>
      </c>
      <c r="B842" s="168" t="s">
        <v>1023</v>
      </c>
      <c r="C842" s="184" t="s">
        <v>1024</v>
      </c>
      <c r="D842" s="169" t="s">
        <v>240</v>
      </c>
      <c r="E842" s="170">
        <v>159.99</v>
      </c>
      <c r="F842" s="171">
        <v>41.5</v>
      </c>
      <c r="G842" s="172">
        <f>ROUND(E842*F842,2)</f>
        <v>6639.59</v>
      </c>
      <c r="H842" s="171">
        <v>0</v>
      </c>
      <c r="I842" s="172">
        <f>ROUND(E842*H842,2)</f>
        <v>0</v>
      </c>
      <c r="J842" s="171">
        <v>41.5</v>
      </c>
      <c r="K842" s="172">
        <f>ROUND(E842*J842,2)</f>
        <v>6639.59</v>
      </c>
      <c r="L842" s="172">
        <v>21</v>
      </c>
      <c r="M842" s="172">
        <f>G842*(1+L842/100)</f>
        <v>8033.9039000000002</v>
      </c>
      <c r="N842" s="172">
        <v>0</v>
      </c>
      <c r="O842" s="172">
        <f>ROUND(E842*N842,2)</f>
        <v>0</v>
      </c>
      <c r="P842" s="172">
        <v>0</v>
      </c>
      <c r="Q842" s="172">
        <f>ROUND(E842*P842,2)</f>
        <v>0</v>
      </c>
      <c r="R842" s="172" t="s">
        <v>369</v>
      </c>
      <c r="S842" s="172" t="s">
        <v>201</v>
      </c>
      <c r="T842" s="173" t="s">
        <v>201</v>
      </c>
      <c r="U842" s="159">
        <v>0.05</v>
      </c>
      <c r="V842" s="159">
        <f>ROUND(E842*U842,2)</f>
        <v>8</v>
      </c>
      <c r="W842" s="159"/>
      <c r="X842" s="159" t="s">
        <v>242</v>
      </c>
      <c r="Y842" s="150"/>
      <c r="Z842" s="150"/>
      <c r="AA842" s="150"/>
      <c r="AB842" s="150"/>
      <c r="AC842" s="150"/>
      <c r="AD842" s="150"/>
      <c r="AE842" s="150"/>
      <c r="AF842" s="150"/>
      <c r="AG842" s="150" t="s">
        <v>243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273" t="s">
        <v>1025</v>
      </c>
      <c r="D843" s="274"/>
      <c r="E843" s="274"/>
      <c r="F843" s="274"/>
      <c r="G843" s="274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245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74" t="str">
        <f>C843</f>
        <v>dovoz směsi, doprava pomocí šnekového čerpadla, lití hadicí na plochu, dvojí (křížem vedené) rozvlnění hrazdami</v>
      </c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9" t="s">
        <v>1026</v>
      </c>
      <c r="D844" s="189"/>
      <c r="E844" s="190">
        <v>159.99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247</v>
      </c>
      <c r="AH844" s="150">
        <v>5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ht="22.5" outlineLevel="1" x14ac:dyDescent="0.2">
      <c r="A845" s="167">
        <v>142</v>
      </c>
      <c r="B845" s="168" t="s">
        <v>1027</v>
      </c>
      <c r="C845" s="184" t="s">
        <v>1028</v>
      </c>
      <c r="D845" s="169" t="s">
        <v>240</v>
      </c>
      <c r="E845" s="170">
        <v>159.99</v>
      </c>
      <c r="F845" s="171">
        <v>389</v>
      </c>
      <c r="G845" s="172">
        <f>ROUND(E845*F845,2)</f>
        <v>62236.11</v>
      </c>
      <c r="H845" s="171">
        <v>290.10000000000002</v>
      </c>
      <c r="I845" s="172">
        <f>ROUND(E845*H845,2)</f>
        <v>46413.1</v>
      </c>
      <c r="J845" s="171">
        <v>98.9</v>
      </c>
      <c r="K845" s="172">
        <f>ROUND(E845*J845,2)</f>
        <v>15823.01</v>
      </c>
      <c r="L845" s="172">
        <v>21</v>
      </c>
      <c r="M845" s="172">
        <f>G845*(1+L845/100)</f>
        <v>75305.693100000004</v>
      </c>
      <c r="N845" s="172">
        <v>0.1111</v>
      </c>
      <c r="O845" s="172">
        <f>ROUND(E845*N845,2)</f>
        <v>17.77</v>
      </c>
      <c r="P845" s="172">
        <v>0</v>
      </c>
      <c r="Q845" s="172">
        <f>ROUND(E845*P845,2)</f>
        <v>0</v>
      </c>
      <c r="R845" s="172" t="s">
        <v>369</v>
      </c>
      <c r="S845" s="172" t="s">
        <v>201</v>
      </c>
      <c r="T845" s="173" t="s">
        <v>201</v>
      </c>
      <c r="U845" s="159">
        <v>0.153</v>
      </c>
      <c r="V845" s="159">
        <f>ROUND(E845*U845,2)</f>
        <v>24.48</v>
      </c>
      <c r="W845" s="159"/>
      <c r="X845" s="159" t="s">
        <v>242</v>
      </c>
      <c r="Y845" s="150"/>
      <c r="Z845" s="150"/>
      <c r="AA845" s="150"/>
      <c r="AB845" s="150"/>
      <c r="AC845" s="150"/>
      <c r="AD845" s="150"/>
      <c r="AE845" s="150"/>
      <c r="AF845" s="150"/>
      <c r="AG845" s="150" t="s">
        <v>243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273" t="s">
        <v>1029</v>
      </c>
      <c r="D846" s="274"/>
      <c r="E846" s="274"/>
      <c r="F846" s="274"/>
      <c r="G846" s="274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245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9" t="s">
        <v>246</v>
      </c>
      <c r="D847" s="189"/>
      <c r="E847" s="190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247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158"/>
      <c r="C848" s="199" t="s">
        <v>1030</v>
      </c>
      <c r="D848" s="189"/>
      <c r="E848" s="190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247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9" t="s">
        <v>1031</v>
      </c>
      <c r="D849" s="189"/>
      <c r="E849" s="190">
        <v>6.53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247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9" t="s">
        <v>1032</v>
      </c>
      <c r="D850" s="189"/>
      <c r="E850" s="190">
        <v>2.7</v>
      </c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247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7"/>
      <c r="B851" s="158"/>
      <c r="C851" s="199" t="s">
        <v>767</v>
      </c>
      <c r="D851" s="189"/>
      <c r="E851" s="190">
        <v>13.66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247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9" t="s">
        <v>1033</v>
      </c>
      <c r="D852" s="189"/>
      <c r="E852" s="190">
        <v>35.020000000000003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247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99" t="s">
        <v>832</v>
      </c>
      <c r="D853" s="189"/>
      <c r="E853" s="190">
        <v>4.66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247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9" t="s">
        <v>834</v>
      </c>
      <c r="D854" s="189"/>
      <c r="E854" s="190">
        <v>1.45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247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99" t="s">
        <v>835</v>
      </c>
      <c r="D855" s="189"/>
      <c r="E855" s="190">
        <v>1.52</v>
      </c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247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9" t="s">
        <v>836</v>
      </c>
      <c r="D856" s="189"/>
      <c r="E856" s="190">
        <v>2.7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247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9" t="s">
        <v>1034</v>
      </c>
      <c r="D857" s="189"/>
      <c r="E857" s="190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247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9" t="s">
        <v>819</v>
      </c>
      <c r="D858" s="189"/>
      <c r="E858" s="190">
        <v>22.43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247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9" t="s">
        <v>1035</v>
      </c>
      <c r="D859" s="189"/>
      <c r="E859" s="190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247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9" t="s">
        <v>830</v>
      </c>
      <c r="D860" s="189"/>
      <c r="E860" s="190">
        <v>39.9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247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99" t="s">
        <v>820</v>
      </c>
      <c r="D861" s="189"/>
      <c r="E861" s="190">
        <v>6.77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247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9" t="s">
        <v>1036</v>
      </c>
      <c r="D862" s="189"/>
      <c r="E862" s="190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247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199" t="s">
        <v>1037</v>
      </c>
      <c r="D863" s="189"/>
      <c r="E863" s="190">
        <v>8.48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247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7"/>
      <c r="B864" s="158"/>
      <c r="C864" s="199" t="s">
        <v>822</v>
      </c>
      <c r="D864" s="189"/>
      <c r="E864" s="190">
        <v>2.5099999999999998</v>
      </c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247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99" t="s">
        <v>823</v>
      </c>
      <c r="D865" s="189"/>
      <c r="E865" s="190">
        <v>1.32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247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9" t="s">
        <v>824</v>
      </c>
      <c r="D866" s="189"/>
      <c r="E866" s="190">
        <v>5.16</v>
      </c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247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99" t="s">
        <v>825</v>
      </c>
      <c r="D867" s="189"/>
      <c r="E867" s="190">
        <v>3.54</v>
      </c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247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99" t="s">
        <v>1038</v>
      </c>
      <c r="D868" s="189"/>
      <c r="E868" s="190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247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99" t="s">
        <v>833</v>
      </c>
      <c r="D869" s="189"/>
      <c r="E869" s="190">
        <v>1.64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247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ht="22.5" outlineLevel="1" x14ac:dyDescent="0.2">
      <c r="A870" s="167">
        <v>143</v>
      </c>
      <c r="B870" s="168" t="s">
        <v>1039</v>
      </c>
      <c r="C870" s="184" t="s">
        <v>1040</v>
      </c>
      <c r="D870" s="169" t="s">
        <v>240</v>
      </c>
      <c r="E870" s="170">
        <v>299.75</v>
      </c>
      <c r="F870" s="171">
        <v>32.5</v>
      </c>
      <c r="G870" s="172">
        <f>ROUND(E870*F870,2)</f>
        <v>9741.8799999999992</v>
      </c>
      <c r="H870" s="171">
        <v>28.86</v>
      </c>
      <c r="I870" s="172">
        <f>ROUND(E870*H870,2)</f>
        <v>8650.7900000000009</v>
      </c>
      <c r="J870" s="171">
        <v>3.64</v>
      </c>
      <c r="K870" s="172">
        <f>ROUND(E870*J870,2)</f>
        <v>1091.0899999999999</v>
      </c>
      <c r="L870" s="172">
        <v>21</v>
      </c>
      <c r="M870" s="172">
        <f>G870*(1+L870/100)</f>
        <v>11787.674799999999</v>
      </c>
      <c r="N870" s="172">
        <v>1.111E-2</v>
      </c>
      <c r="O870" s="172">
        <f>ROUND(E870*N870,2)</f>
        <v>3.33</v>
      </c>
      <c r="P870" s="172">
        <v>0</v>
      </c>
      <c r="Q870" s="172">
        <f>ROUND(E870*P870,2)</f>
        <v>0</v>
      </c>
      <c r="R870" s="172" t="s">
        <v>369</v>
      </c>
      <c r="S870" s="172" t="s">
        <v>201</v>
      </c>
      <c r="T870" s="173" t="s">
        <v>201</v>
      </c>
      <c r="U870" s="159">
        <v>5.0000000000000001E-3</v>
      </c>
      <c r="V870" s="159">
        <f>ROUND(E870*U870,2)</f>
        <v>1.5</v>
      </c>
      <c r="W870" s="159"/>
      <c r="X870" s="159" t="s">
        <v>242</v>
      </c>
      <c r="Y870" s="150"/>
      <c r="Z870" s="150"/>
      <c r="AA870" s="150"/>
      <c r="AB870" s="150"/>
      <c r="AC870" s="150"/>
      <c r="AD870" s="150"/>
      <c r="AE870" s="150"/>
      <c r="AF870" s="150"/>
      <c r="AG870" s="150" t="s">
        <v>243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273" t="s">
        <v>1029</v>
      </c>
      <c r="D871" s="274"/>
      <c r="E871" s="274"/>
      <c r="F871" s="274"/>
      <c r="G871" s="274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245</v>
      </c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99" t="s">
        <v>246</v>
      </c>
      <c r="D872" s="189"/>
      <c r="E872" s="190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247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9" t="s">
        <v>1030</v>
      </c>
      <c r="D873" s="189"/>
      <c r="E873" s="190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247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9" t="s">
        <v>1031</v>
      </c>
      <c r="D874" s="189"/>
      <c r="E874" s="190">
        <v>6.53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247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99" t="s">
        <v>1032</v>
      </c>
      <c r="D875" s="189"/>
      <c r="E875" s="190">
        <v>2.7</v>
      </c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247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9" t="s">
        <v>767</v>
      </c>
      <c r="D876" s="189"/>
      <c r="E876" s="190">
        <v>13.66</v>
      </c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247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9" t="s">
        <v>1033</v>
      </c>
      <c r="D877" s="189"/>
      <c r="E877" s="190">
        <v>35.020000000000003</v>
      </c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247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7"/>
      <c r="B878" s="158"/>
      <c r="C878" s="199" t="s">
        <v>832</v>
      </c>
      <c r="D878" s="189"/>
      <c r="E878" s="190">
        <v>4.66</v>
      </c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247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9" t="s">
        <v>834</v>
      </c>
      <c r="D879" s="189"/>
      <c r="E879" s="190">
        <v>1.45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247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99" t="s">
        <v>835</v>
      </c>
      <c r="D880" s="189"/>
      <c r="E880" s="190">
        <v>1.52</v>
      </c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247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9" t="s">
        <v>836</v>
      </c>
      <c r="D881" s="189"/>
      <c r="E881" s="190">
        <v>2.7</v>
      </c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247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57"/>
      <c r="B882" s="158"/>
      <c r="C882" s="199" t="s">
        <v>1038</v>
      </c>
      <c r="D882" s="189"/>
      <c r="E882" s="190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0"/>
      <c r="Z882" s="150"/>
      <c r="AA882" s="150"/>
      <c r="AB882" s="150"/>
      <c r="AC882" s="150"/>
      <c r="AD882" s="150"/>
      <c r="AE882" s="150"/>
      <c r="AF882" s="150"/>
      <c r="AG882" s="150" t="s">
        <v>247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9" t="s">
        <v>833</v>
      </c>
      <c r="D883" s="189"/>
      <c r="E883" s="190">
        <v>1.64</v>
      </c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247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7"/>
      <c r="B884" s="158"/>
      <c r="C884" s="200" t="s">
        <v>1041</v>
      </c>
      <c r="D884" s="191"/>
      <c r="E884" s="192">
        <v>139.76</v>
      </c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0"/>
      <c r="Z884" s="150"/>
      <c r="AA884" s="150"/>
      <c r="AB884" s="150"/>
      <c r="AC884" s="150"/>
      <c r="AD884" s="150"/>
      <c r="AE884" s="150"/>
      <c r="AF884" s="150"/>
      <c r="AG884" s="150" t="s">
        <v>247</v>
      </c>
      <c r="AH884" s="150">
        <v>4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9" t="s">
        <v>246</v>
      </c>
      <c r="D885" s="189"/>
      <c r="E885" s="190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247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199" t="s">
        <v>1034</v>
      </c>
      <c r="D886" s="189"/>
      <c r="E886" s="190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247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7"/>
      <c r="B887" s="158"/>
      <c r="C887" s="199" t="s">
        <v>819</v>
      </c>
      <c r="D887" s="189"/>
      <c r="E887" s="190">
        <v>22.43</v>
      </c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247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99" t="s">
        <v>1035</v>
      </c>
      <c r="D888" s="189"/>
      <c r="E888" s="190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247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9" t="s">
        <v>830</v>
      </c>
      <c r="D889" s="189"/>
      <c r="E889" s="190">
        <v>39.9</v>
      </c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247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7"/>
      <c r="B890" s="158"/>
      <c r="C890" s="199" t="s">
        <v>820</v>
      </c>
      <c r="D890" s="189"/>
      <c r="E890" s="190">
        <v>6.77</v>
      </c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247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7"/>
      <c r="B891" s="158"/>
      <c r="C891" s="199" t="s">
        <v>1036</v>
      </c>
      <c r="D891" s="189"/>
      <c r="E891" s="190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247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99" t="s">
        <v>1037</v>
      </c>
      <c r="D892" s="189"/>
      <c r="E892" s="190">
        <v>8.48</v>
      </c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247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9" t="s">
        <v>822</v>
      </c>
      <c r="D893" s="189"/>
      <c r="E893" s="190">
        <v>2.5099999999999998</v>
      </c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247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9" t="s">
        <v>823</v>
      </c>
      <c r="D894" s="189"/>
      <c r="E894" s="190">
        <v>1.32</v>
      </c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247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199" t="s">
        <v>824</v>
      </c>
      <c r="D895" s="189"/>
      <c r="E895" s="190">
        <v>5.16</v>
      </c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247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9" t="s">
        <v>825</v>
      </c>
      <c r="D896" s="189"/>
      <c r="E896" s="190">
        <v>3.54</v>
      </c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247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67">
        <v>144</v>
      </c>
      <c r="B897" s="168" t="s">
        <v>1042</v>
      </c>
      <c r="C897" s="184" t="s">
        <v>1043</v>
      </c>
      <c r="D897" s="169" t="s">
        <v>240</v>
      </c>
      <c r="E897" s="170">
        <v>21.6</v>
      </c>
      <c r="F897" s="171">
        <v>269.5</v>
      </c>
      <c r="G897" s="172">
        <f>ROUND(E897*F897,2)</f>
        <v>5821.2</v>
      </c>
      <c r="H897" s="171">
        <v>140.22</v>
      </c>
      <c r="I897" s="172">
        <f>ROUND(E897*H897,2)</f>
        <v>3028.75</v>
      </c>
      <c r="J897" s="171">
        <v>129.28</v>
      </c>
      <c r="K897" s="172">
        <f>ROUND(E897*J897,2)</f>
        <v>2792.45</v>
      </c>
      <c r="L897" s="172">
        <v>21</v>
      </c>
      <c r="M897" s="172">
        <f>G897*(1+L897/100)</f>
        <v>7043.6519999999991</v>
      </c>
      <c r="N897" s="172">
        <v>0.36</v>
      </c>
      <c r="O897" s="172">
        <f>ROUND(E897*N897,2)</f>
        <v>7.78</v>
      </c>
      <c r="P897" s="172">
        <v>0</v>
      </c>
      <c r="Q897" s="172">
        <f>ROUND(E897*P897,2)</f>
        <v>0</v>
      </c>
      <c r="R897" s="172" t="s">
        <v>369</v>
      </c>
      <c r="S897" s="172" t="s">
        <v>201</v>
      </c>
      <c r="T897" s="173" t="s">
        <v>201</v>
      </c>
      <c r="U897" s="159">
        <v>0.34</v>
      </c>
      <c r="V897" s="159">
        <f>ROUND(E897*U897,2)</f>
        <v>7.34</v>
      </c>
      <c r="W897" s="159"/>
      <c r="X897" s="159" t="s">
        <v>242</v>
      </c>
      <c r="Y897" s="150"/>
      <c r="Z897" s="150"/>
      <c r="AA897" s="150"/>
      <c r="AB897" s="150"/>
      <c r="AC897" s="150"/>
      <c r="AD897" s="150"/>
      <c r="AE897" s="150"/>
      <c r="AF897" s="150"/>
      <c r="AG897" s="150" t="s">
        <v>243</v>
      </c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273" t="s">
        <v>1044</v>
      </c>
      <c r="D898" s="274"/>
      <c r="E898" s="274"/>
      <c r="F898" s="274"/>
      <c r="G898" s="274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245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9" t="s">
        <v>805</v>
      </c>
      <c r="D899" s="189"/>
      <c r="E899" s="190">
        <v>21.6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247</v>
      </c>
      <c r="AH899" s="150">
        <v>5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ht="22.5" outlineLevel="1" x14ac:dyDescent="0.2">
      <c r="A900" s="167">
        <v>145</v>
      </c>
      <c r="B900" s="168" t="s">
        <v>1045</v>
      </c>
      <c r="C900" s="184" t="s">
        <v>1046</v>
      </c>
      <c r="D900" s="169" t="s">
        <v>420</v>
      </c>
      <c r="E900" s="170">
        <v>1</v>
      </c>
      <c r="F900" s="171">
        <v>1170</v>
      </c>
      <c r="G900" s="172">
        <f>ROUND(E900*F900,2)</f>
        <v>1170</v>
      </c>
      <c r="H900" s="171">
        <v>0</v>
      </c>
      <c r="I900" s="172">
        <f>ROUND(E900*H900,2)</f>
        <v>0</v>
      </c>
      <c r="J900" s="171">
        <v>1170</v>
      </c>
      <c r="K900" s="172">
        <f>ROUND(E900*J900,2)</f>
        <v>1170</v>
      </c>
      <c r="L900" s="172">
        <v>21</v>
      </c>
      <c r="M900" s="172">
        <f>G900*(1+L900/100)</f>
        <v>1415.7</v>
      </c>
      <c r="N900" s="172">
        <v>0</v>
      </c>
      <c r="O900" s="172">
        <f>ROUND(E900*N900,2)</f>
        <v>0</v>
      </c>
      <c r="P900" s="172">
        <v>0</v>
      </c>
      <c r="Q900" s="172">
        <f>ROUND(E900*P900,2)</f>
        <v>0</v>
      </c>
      <c r="R900" s="172"/>
      <c r="S900" s="172" t="s">
        <v>438</v>
      </c>
      <c r="T900" s="173" t="s">
        <v>202</v>
      </c>
      <c r="U900" s="159">
        <v>0</v>
      </c>
      <c r="V900" s="159">
        <f>ROUND(E900*U900,2)</f>
        <v>0</v>
      </c>
      <c r="W900" s="159"/>
      <c r="X900" s="159" t="s">
        <v>242</v>
      </c>
      <c r="Y900" s="150"/>
      <c r="Z900" s="150"/>
      <c r="AA900" s="150"/>
      <c r="AB900" s="150"/>
      <c r="AC900" s="150"/>
      <c r="AD900" s="150"/>
      <c r="AE900" s="150"/>
      <c r="AF900" s="150"/>
      <c r="AG900" s="150" t="s">
        <v>243</v>
      </c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262" t="s">
        <v>1047</v>
      </c>
      <c r="D901" s="263"/>
      <c r="E901" s="263"/>
      <c r="F901" s="263"/>
      <c r="G901" s="263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206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271" t="s">
        <v>1048</v>
      </c>
      <c r="D902" s="272"/>
      <c r="E902" s="272"/>
      <c r="F902" s="272"/>
      <c r="G902" s="272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206</v>
      </c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271" t="s">
        <v>1049</v>
      </c>
      <c r="D903" s="272"/>
      <c r="E903" s="272"/>
      <c r="F903" s="272"/>
      <c r="G903" s="272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206</v>
      </c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271" t="s">
        <v>1050</v>
      </c>
      <c r="D904" s="272"/>
      <c r="E904" s="272"/>
      <c r="F904" s="272"/>
      <c r="G904" s="272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206</v>
      </c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271" t="s">
        <v>1051</v>
      </c>
      <c r="D905" s="272"/>
      <c r="E905" s="272"/>
      <c r="F905" s="272"/>
      <c r="G905" s="272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206</v>
      </c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271" t="s">
        <v>1052</v>
      </c>
      <c r="D906" s="272"/>
      <c r="E906" s="272"/>
      <c r="F906" s="272"/>
      <c r="G906" s="272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206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99" t="s">
        <v>527</v>
      </c>
      <c r="D907" s="189"/>
      <c r="E907" s="190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247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99" t="s">
        <v>439</v>
      </c>
      <c r="D908" s="189"/>
      <c r="E908" s="190">
        <v>1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247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67">
        <v>146</v>
      </c>
      <c r="B909" s="168" t="s">
        <v>1053</v>
      </c>
      <c r="C909" s="184" t="s">
        <v>1054</v>
      </c>
      <c r="D909" s="169" t="s">
        <v>420</v>
      </c>
      <c r="E909" s="170">
        <v>1</v>
      </c>
      <c r="F909" s="171">
        <v>1060</v>
      </c>
      <c r="G909" s="172">
        <f>ROUND(E909*F909,2)</f>
        <v>1060</v>
      </c>
      <c r="H909" s="171">
        <v>0</v>
      </c>
      <c r="I909" s="172">
        <f>ROUND(E909*H909,2)</f>
        <v>0</v>
      </c>
      <c r="J909" s="171">
        <v>1060</v>
      </c>
      <c r="K909" s="172">
        <f>ROUND(E909*J909,2)</f>
        <v>1060</v>
      </c>
      <c r="L909" s="172">
        <v>21</v>
      </c>
      <c r="M909" s="172">
        <f>G909*(1+L909/100)</f>
        <v>1282.5999999999999</v>
      </c>
      <c r="N909" s="172">
        <v>0</v>
      </c>
      <c r="O909" s="172">
        <f>ROUND(E909*N909,2)</f>
        <v>0</v>
      </c>
      <c r="P909" s="172">
        <v>0</v>
      </c>
      <c r="Q909" s="172">
        <f>ROUND(E909*P909,2)</f>
        <v>0</v>
      </c>
      <c r="R909" s="172"/>
      <c r="S909" s="172" t="s">
        <v>438</v>
      </c>
      <c r="T909" s="173" t="s">
        <v>202</v>
      </c>
      <c r="U909" s="159">
        <v>0</v>
      </c>
      <c r="V909" s="159">
        <f>ROUND(E909*U909,2)</f>
        <v>0</v>
      </c>
      <c r="W909" s="159"/>
      <c r="X909" s="159" t="s">
        <v>242</v>
      </c>
      <c r="Y909" s="150"/>
      <c r="Z909" s="150"/>
      <c r="AA909" s="150"/>
      <c r="AB909" s="150"/>
      <c r="AC909" s="150"/>
      <c r="AD909" s="150"/>
      <c r="AE909" s="150"/>
      <c r="AF909" s="150"/>
      <c r="AG909" s="150" t="s">
        <v>243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262" t="s">
        <v>1055</v>
      </c>
      <c r="D910" s="263"/>
      <c r="E910" s="263"/>
      <c r="F910" s="263"/>
      <c r="G910" s="263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206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58"/>
      <c r="C911" s="271" t="s">
        <v>1056</v>
      </c>
      <c r="D911" s="272"/>
      <c r="E911" s="272"/>
      <c r="F911" s="272"/>
      <c r="G911" s="272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206</v>
      </c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271" t="s">
        <v>1057</v>
      </c>
      <c r="D912" s="272"/>
      <c r="E912" s="272"/>
      <c r="F912" s="272"/>
      <c r="G912" s="272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206</v>
      </c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7"/>
      <c r="B913" s="158"/>
      <c r="C913" s="271" t="s">
        <v>1058</v>
      </c>
      <c r="D913" s="272"/>
      <c r="E913" s="272"/>
      <c r="F913" s="272"/>
      <c r="G913" s="272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206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271" t="s">
        <v>1052</v>
      </c>
      <c r="D914" s="272"/>
      <c r="E914" s="272"/>
      <c r="F914" s="272"/>
      <c r="G914" s="272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206</v>
      </c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271" t="s">
        <v>1059</v>
      </c>
      <c r="D915" s="272"/>
      <c r="E915" s="272"/>
      <c r="F915" s="272"/>
      <c r="G915" s="272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206</v>
      </c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271" t="s">
        <v>1060</v>
      </c>
      <c r="D916" s="272"/>
      <c r="E916" s="272"/>
      <c r="F916" s="272"/>
      <c r="G916" s="272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206</v>
      </c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7"/>
      <c r="B917" s="158"/>
      <c r="C917" s="199" t="s">
        <v>527</v>
      </c>
      <c r="D917" s="189"/>
      <c r="E917" s="190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247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9" t="s">
        <v>439</v>
      </c>
      <c r="D918" s="189"/>
      <c r="E918" s="190">
        <v>1</v>
      </c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247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67">
        <v>147</v>
      </c>
      <c r="B919" s="168" t="s">
        <v>1061</v>
      </c>
      <c r="C919" s="184" t="s">
        <v>1062</v>
      </c>
      <c r="D919" s="169" t="s">
        <v>1063</v>
      </c>
      <c r="E919" s="170">
        <v>8888.2237499999992</v>
      </c>
      <c r="F919" s="171">
        <v>2.2000000000000002</v>
      </c>
      <c r="G919" s="172">
        <f>ROUND(E919*F919,2)</f>
        <v>19554.09</v>
      </c>
      <c r="H919" s="171">
        <v>2.2000000000000002</v>
      </c>
      <c r="I919" s="172">
        <f>ROUND(E919*H919,2)</f>
        <v>19554.09</v>
      </c>
      <c r="J919" s="171">
        <v>0</v>
      </c>
      <c r="K919" s="172">
        <f>ROUND(E919*J919,2)</f>
        <v>0</v>
      </c>
      <c r="L919" s="172">
        <v>21</v>
      </c>
      <c r="M919" s="172">
        <f>G919*(1+L919/100)</f>
        <v>23660.448899999999</v>
      </c>
      <c r="N919" s="172">
        <v>1.6000000000000001E-3</v>
      </c>
      <c r="O919" s="172">
        <f>ROUND(E919*N919,2)</f>
        <v>14.22</v>
      </c>
      <c r="P919" s="172">
        <v>0</v>
      </c>
      <c r="Q919" s="172">
        <f>ROUND(E919*P919,2)</f>
        <v>0</v>
      </c>
      <c r="R919" s="172" t="s">
        <v>339</v>
      </c>
      <c r="S919" s="172" t="s">
        <v>201</v>
      </c>
      <c r="T919" s="173" t="s">
        <v>201</v>
      </c>
      <c r="U919" s="159">
        <v>0</v>
      </c>
      <c r="V919" s="159">
        <f>ROUND(E919*U919,2)</f>
        <v>0</v>
      </c>
      <c r="W919" s="159"/>
      <c r="X919" s="159" t="s">
        <v>340</v>
      </c>
      <c r="Y919" s="150"/>
      <c r="Z919" s="150"/>
      <c r="AA919" s="150"/>
      <c r="AB919" s="150"/>
      <c r="AC919" s="150"/>
      <c r="AD919" s="150"/>
      <c r="AE919" s="150"/>
      <c r="AF919" s="150"/>
      <c r="AG919" s="150" t="s">
        <v>341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99" t="s">
        <v>1064</v>
      </c>
      <c r="D920" s="189"/>
      <c r="E920" s="190">
        <v>8464.9750000000004</v>
      </c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247</v>
      </c>
      <c r="AH920" s="150">
        <v>5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200" t="s">
        <v>429</v>
      </c>
      <c r="D921" s="191"/>
      <c r="E921" s="192">
        <v>423.24874999999997</v>
      </c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247</v>
      </c>
      <c r="AH921" s="150">
        <v>4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x14ac:dyDescent="0.2">
      <c r="A922" s="161" t="s">
        <v>196</v>
      </c>
      <c r="B922" s="162" t="s">
        <v>99</v>
      </c>
      <c r="C922" s="183" t="s">
        <v>100</v>
      </c>
      <c r="D922" s="163"/>
      <c r="E922" s="164"/>
      <c r="F922" s="165"/>
      <c r="G922" s="165">
        <f>SUMIF(AG923:AG960,"&lt;&gt;NOR",G923:G960)</f>
        <v>73270.44</v>
      </c>
      <c r="H922" s="165"/>
      <c r="I922" s="165">
        <f>SUM(I923:I960)</f>
        <v>58958.630000000005</v>
      </c>
      <c r="J922" s="165"/>
      <c r="K922" s="165">
        <f>SUM(K923:K960)</f>
        <v>14311.81</v>
      </c>
      <c r="L922" s="165"/>
      <c r="M922" s="165">
        <f>SUM(M923:M960)</f>
        <v>88657.232400000008</v>
      </c>
      <c r="N922" s="165"/>
      <c r="O922" s="165">
        <f>SUM(O923:O960)</f>
        <v>0.75000000000000011</v>
      </c>
      <c r="P922" s="165"/>
      <c r="Q922" s="165">
        <f>SUM(Q923:Q960)</f>
        <v>0</v>
      </c>
      <c r="R922" s="165"/>
      <c r="S922" s="165"/>
      <c r="T922" s="166"/>
      <c r="U922" s="160"/>
      <c r="V922" s="160">
        <f>SUM(V923:V960)</f>
        <v>30.59</v>
      </c>
      <c r="W922" s="160"/>
      <c r="X922" s="160"/>
      <c r="AG922" t="s">
        <v>197</v>
      </c>
    </row>
    <row r="923" spans="1:60" ht="45" outlineLevel="1" x14ac:dyDescent="0.2">
      <c r="A923" s="167">
        <v>148</v>
      </c>
      <c r="B923" s="168" t="s">
        <v>1065</v>
      </c>
      <c r="C923" s="184" t="s">
        <v>1066</v>
      </c>
      <c r="D923" s="169" t="s">
        <v>420</v>
      </c>
      <c r="E923" s="170">
        <v>14</v>
      </c>
      <c r="F923" s="171">
        <v>890</v>
      </c>
      <c r="G923" s="172">
        <f>ROUND(E923*F923,2)</f>
        <v>12460</v>
      </c>
      <c r="H923" s="171">
        <v>18.649999999999999</v>
      </c>
      <c r="I923" s="172">
        <f>ROUND(E923*H923,2)</f>
        <v>261.10000000000002</v>
      </c>
      <c r="J923" s="171">
        <v>871.35</v>
      </c>
      <c r="K923" s="172">
        <f>ROUND(E923*J923,2)</f>
        <v>12198.9</v>
      </c>
      <c r="L923" s="172">
        <v>21</v>
      </c>
      <c r="M923" s="172">
        <f>G923*(1+L923/100)</f>
        <v>15076.6</v>
      </c>
      <c r="N923" s="172">
        <v>1.8970000000000001E-2</v>
      </c>
      <c r="O923" s="172">
        <f>ROUND(E923*N923,2)</f>
        <v>0.27</v>
      </c>
      <c r="P923" s="172">
        <v>0</v>
      </c>
      <c r="Q923" s="172">
        <f>ROUND(E923*P923,2)</f>
        <v>0</v>
      </c>
      <c r="R923" s="172" t="s">
        <v>369</v>
      </c>
      <c r="S923" s="172" t="s">
        <v>201</v>
      </c>
      <c r="T923" s="173" t="s">
        <v>201</v>
      </c>
      <c r="U923" s="159">
        <v>1.86</v>
      </c>
      <c r="V923" s="159">
        <f>ROUND(E923*U923,2)</f>
        <v>26.04</v>
      </c>
      <c r="W923" s="159"/>
      <c r="X923" s="159" t="s">
        <v>242</v>
      </c>
      <c r="Y923" s="150"/>
      <c r="Z923" s="150"/>
      <c r="AA923" s="150"/>
      <c r="AB923" s="150"/>
      <c r="AC923" s="150"/>
      <c r="AD923" s="150"/>
      <c r="AE923" s="150"/>
      <c r="AF923" s="150"/>
      <c r="AG923" s="150" t="s">
        <v>243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9" t="s">
        <v>1067</v>
      </c>
      <c r="D924" s="189"/>
      <c r="E924" s="190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247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9" t="s">
        <v>1068</v>
      </c>
      <c r="D925" s="189"/>
      <c r="E925" s="190">
        <v>4</v>
      </c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247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7"/>
      <c r="B926" s="158"/>
      <c r="C926" s="199" t="s">
        <v>1069</v>
      </c>
      <c r="D926" s="189"/>
      <c r="E926" s="190">
        <v>1</v>
      </c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247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9" t="s">
        <v>1070</v>
      </c>
      <c r="D927" s="189"/>
      <c r="E927" s="190">
        <v>3</v>
      </c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247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9" t="s">
        <v>1071</v>
      </c>
      <c r="D928" s="189"/>
      <c r="E928" s="190">
        <v>2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247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7"/>
      <c r="B929" s="158"/>
      <c r="C929" s="199" t="s">
        <v>1072</v>
      </c>
      <c r="D929" s="189"/>
      <c r="E929" s="190">
        <v>1</v>
      </c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247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9" t="s">
        <v>1073</v>
      </c>
      <c r="D930" s="189"/>
      <c r="E930" s="190">
        <v>1</v>
      </c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247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9" t="s">
        <v>1074</v>
      </c>
      <c r="D931" s="189"/>
      <c r="E931" s="190">
        <v>1</v>
      </c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247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/>
      <c r="B932" s="158"/>
      <c r="C932" s="199" t="s">
        <v>1075</v>
      </c>
      <c r="D932" s="189"/>
      <c r="E932" s="190">
        <v>1</v>
      </c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0"/>
      <c r="Z932" s="150"/>
      <c r="AA932" s="150"/>
      <c r="AB932" s="150"/>
      <c r="AC932" s="150"/>
      <c r="AD932" s="150"/>
      <c r="AE932" s="150"/>
      <c r="AF932" s="150"/>
      <c r="AG932" s="150" t="s">
        <v>247</v>
      </c>
      <c r="AH932" s="150">
        <v>0</v>
      </c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ht="22.5" outlineLevel="1" x14ac:dyDescent="0.2">
      <c r="A933" s="167">
        <v>149</v>
      </c>
      <c r="B933" s="168" t="s">
        <v>1076</v>
      </c>
      <c r="C933" s="184" t="s">
        <v>1077</v>
      </c>
      <c r="D933" s="169" t="s">
        <v>353</v>
      </c>
      <c r="E933" s="170">
        <v>8.58</v>
      </c>
      <c r="F933" s="171">
        <v>718</v>
      </c>
      <c r="G933" s="172">
        <f>ROUND(E933*F933,2)</f>
        <v>6160.44</v>
      </c>
      <c r="H933" s="171">
        <v>471.74</v>
      </c>
      <c r="I933" s="172">
        <f>ROUND(E933*H933,2)</f>
        <v>4047.53</v>
      </c>
      <c r="J933" s="171">
        <v>246.26</v>
      </c>
      <c r="K933" s="172">
        <f>ROUND(E933*J933,2)</f>
        <v>2112.91</v>
      </c>
      <c r="L933" s="172">
        <v>21</v>
      </c>
      <c r="M933" s="172">
        <f>G933*(1+L933/100)</f>
        <v>7454.1323999999995</v>
      </c>
      <c r="N933" s="172">
        <v>1.4930000000000001E-2</v>
      </c>
      <c r="O933" s="172">
        <f>ROUND(E933*N933,2)</f>
        <v>0.13</v>
      </c>
      <c r="P933" s="172">
        <v>0</v>
      </c>
      <c r="Q933" s="172">
        <f>ROUND(E933*P933,2)</f>
        <v>0</v>
      </c>
      <c r="R933" s="172" t="s">
        <v>369</v>
      </c>
      <c r="S933" s="172" t="s">
        <v>201</v>
      </c>
      <c r="T933" s="173" t="s">
        <v>201</v>
      </c>
      <c r="U933" s="159">
        <v>0.53</v>
      </c>
      <c r="V933" s="159">
        <f>ROUND(E933*U933,2)</f>
        <v>4.55</v>
      </c>
      <c r="W933" s="159"/>
      <c r="X933" s="159" t="s">
        <v>242</v>
      </c>
      <c r="Y933" s="150"/>
      <c r="Z933" s="150"/>
      <c r="AA933" s="150"/>
      <c r="AB933" s="150"/>
      <c r="AC933" s="150"/>
      <c r="AD933" s="150"/>
      <c r="AE933" s="150"/>
      <c r="AF933" s="150"/>
      <c r="AG933" s="150" t="s">
        <v>243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7"/>
      <c r="B934" s="158"/>
      <c r="C934" s="273" t="s">
        <v>1078</v>
      </c>
      <c r="D934" s="274"/>
      <c r="E934" s="274"/>
      <c r="F934" s="274"/>
      <c r="G934" s="274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0"/>
      <c r="Z934" s="150"/>
      <c r="AA934" s="150"/>
      <c r="AB934" s="150"/>
      <c r="AC934" s="150"/>
      <c r="AD934" s="150"/>
      <c r="AE934" s="150"/>
      <c r="AF934" s="150"/>
      <c r="AG934" s="150" t="s">
        <v>245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74" t="str">
        <f>C934</f>
        <v>na montážní pěnu, zapravení omítky pod parapetem, těsnění spáry mezi parapetem a rámem okna, dodávka silikonu.</v>
      </c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9" t="s">
        <v>246</v>
      </c>
      <c r="D935" s="189"/>
      <c r="E935" s="190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247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7"/>
      <c r="B936" s="158"/>
      <c r="C936" s="199" t="s">
        <v>1079</v>
      </c>
      <c r="D936" s="189"/>
      <c r="E936" s="190">
        <v>2.56</v>
      </c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0"/>
      <c r="Z936" s="150"/>
      <c r="AA936" s="150"/>
      <c r="AB936" s="150"/>
      <c r="AC936" s="150"/>
      <c r="AD936" s="150"/>
      <c r="AE936" s="150"/>
      <c r="AF936" s="150"/>
      <c r="AG936" s="150" t="s">
        <v>247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199" t="s">
        <v>1080</v>
      </c>
      <c r="D937" s="189"/>
      <c r="E937" s="190">
        <v>4.22</v>
      </c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247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9" t="s">
        <v>1081</v>
      </c>
      <c r="D938" s="189"/>
      <c r="E938" s="190">
        <v>0.9</v>
      </c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247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9" t="s">
        <v>1082</v>
      </c>
      <c r="D939" s="189"/>
      <c r="E939" s="190">
        <v>0.9</v>
      </c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247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ht="33.75" outlineLevel="1" x14ac:dyDescent="0.2">
      <c r="A940" s="167">
        <v>150</v>
      </c>
      <c r="B940" s="168" t="s">
        <v>1083</v>
      </c>
      <c r="C940" s="184" t="s">
        <v>1084</v>
      </c>
      <c r="D940" s="169" t="s">
        <v>420</v>
      </c>
      <c r="E940" s="170">
        <v>3</v>
      </c>
      <c r="F940" s="171">
        <v>3325</v>
      </c>
      <c r="G940" s="172">
        <f>ROUND(E940*F940,2)</f>
        <v>9975</v>
      </c>
      <c r="H940" s="171">
        <v>3325</v>
      </c>
      <c r="I940" s="172">
        <f>ROUND(E940*H940,2)</f>
        <v>9975</v>
      </c>
      <c r="J940" s="171">
        <v>0</v>
      </c>
      <c r="K940" s="172">
        <f>ROUND(E940*J940,2)</f>
        <v>0</v>
      </c>
      <c r="L940" s="172">
        <v>21</v>
      </c>
      <c r="M940" s="172">
        <f>G940*(1+L940/100)</f>
        <v>12069.75</v>
      </c>
      <c r="N940" s="172">
        <v>2.2499999999999999E-2</v>
      </c>
      <c r="O940" s="172">
        <f>ROUND(E940*N940,2)</f>
        <v>7.0000000000000007E-2</v>
      </c>
      <c r="P940" s="172">
        <v>0</v>
      </c>
      <c r="Q940" s="172">
        <f>ROUND(E940*P940,2)</f>
        <v>0</v>
      </c>
      <c r="R940" s="172" t="s">
        <v>339</v>
      </c>
      <c r="S940" s="172" t="s">
        <v>201</v>
      </c>
      <c r="T940" s="173" t="s">
        <v>201</v>
      </c>
      <c r="U940" s="159">
        <v>0</v>
      </c>
      <c r="V940" s="159">
        <f>ROUND(E940*U940,2)</f>
        <v>0</v>
      </c>
      <c r="W940" s="159"/>
      <c r="X940" s="159" t="s">
        <v>340</v>
      </c>
      <c r="Y940" s="150"/>
      <c r="Z940" s="150"/>
      <c r="AA940" s="150"/>
      <c r="AB940" s="150"/>
      <c r="AC940" s="150"/>
      <c r="AD940" s="150"/>
      <c r="AE940" s="150"/>
      <c r="AF940" s="150"/>
      <c r="AG940" s="150" t="s">
        <v>341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99" t="s">
        <v>1067</v>
      </c>
      <c r="D941" s="189"/>
      <c r="E941" s="190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247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199" t="s">
        <v>1071</v>
      </c>
      <c r="D942" s="189"/>
      <c r="E942" s="190">
        <v>2</v>
      </c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247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99" t="s">
        <v>1073</v>
      </c>
      <c r="D943" s="189"/>
      <c r="E943" s="190">
        <v>1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247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ht="33.75" outlineLevel="1" x14ac:dyDescent="0.2">
      <c r="A944" s="167">
        <v>151</v>
      </c>
      <c r="B944" s="168" t="s">
        <v>1085</v>
      </c>
      <c r="C944" s="184" t="s">
        <v>1086</v>
      </c>
      <c r="D944" s="169" t="s">
        <v>420</v>
      </c>
      <c r="E944" s="170">
        <v>1</v>
      </c>
      <c r="F944" s="171">
        <v>3340</v>
      </c>
      <c r="G944" s="172">
        <f>ROUND(E944*F944,2)</f>
        <v>3340</v>
      </c>
      <c r="H944" s="171">
        <v>3340</v>
      </c>
      <c r="I944" s="172">
        <f>ROUND(E944*H944,2)</f>
        <v>3340</v>
      </c>
      <c r="J944" s="171">
        <v>0</v>
      </c>
      <c r="K944" s="172">
        <f>ROUND(E944*J944,2)</f>
        <v>0</v>
      </c>
      <c r="L944" s="172">
        <v>21</v>
      </c>
      <c r="M944" s="172">
        <f>G944*(1+L944/100)</f>
        <v>4041.4</v>
      </c>
      <c r="N944" s="172">
        <v>2.3300000000000001E-2</v>
      </c>
      <c r="O944" s="172">
        <f>ROUND(E944*N944,2)</f>
        <v>0.02</v>
      </c>
      <c r="P944" s="172">
        <v>0</v>
      </c>
      <c r="Q944" s="172">
        <f>ROUND(E944*P944,2)</f>
        <v>0</v>
      </c>
      <c r="R944" s="172" t="s">
        <v>339</v>
      </c>
      <c r="S944" s="172" t="s">
        <v>201</v>
      </c>
      <c r="T944" s="173" t="s">
        <v>201</v>
      </c>
      <c r="U944" s="159">
        <v>0</v>
      </c>
      <c r="V944" s="159">
        <f>ROUND(E944*U944,2)</f>
        <v>0</v>
      </c>
      <c r="W944" s="159"/>
      <c r="X944" s="159" t="s">
        <v>340</v>
      </c>
      <c r="Y944" s="150"/>
      <c r="Z944" s="150"/>
      <c r="AA944" s="150"/>
      <c r="AB944" s="150"/>
      <c r="AC944" s="150"/>
      <c r="AD944" s="150"/>
      <c r="AE944" s="150"/>
      <c r="AF944" s="150"/>
      <c r="AG944" s="150" t="s">
        <v>341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262" t="s">
        <v>1087</v>
      </c>
      <c r="D945" s="263"/>
      <c r="E945" s="263"/>
      <c r="F945" s="263"/>
      <c r="G945" s="263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0"/>
      <c r="Z945" s="150"/>
      <c r="AA945" s="150"/>
      <c r="AB945" s="150"/>
      <c r="AC945" s="150"/>
      <c r="AD945" s="150"/>
      <c r="AE945" s="150"/>
      <c r="AF945" s="150"/>
      <c r="AG945" s="150" t="s">
        <v>206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199" t="s">
        <v>1067</v>
      </c>
      <c r="D946" s="189"/>
      <c r="E946" s="190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247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7"/>
      <c r="B947" s="158"/>
      <c r="C947" s="199" t="s">
        <v>1075</v>
      </c>
      <c r="D947" s="189"/>
      <c r="E947" s="190">
        <v>1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247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ht="33.75" outlineLevel="1" x14ac:dyDescent="0.2">
      <c r="A948" s="167">
        <v>152</v>
      </c>
      <c r="B948" s="168" t="s">
        <v>1088</v>
      </c>
      <c r="C948" s="184" t="s">
        <v>1089</v>
      </c>
      <c r="D948" s="169" t="s">
        <v>420</v>
      </c>
      <c r="E948" s="170">
        <v>1</v>
      </c>
      <c r="F948" s="171">
        <v>3410</v>
      </c>
      <c r="G948" s="172">
        <f>ROUND(E948*F948,2)</f>
        <v>3410</v>
      </c>
      <c r="H948" s="171">
        <v>3410</v>
      </c>
      <c r="I948" s="172">
        <f>ROUND(E948*H948,2)</f>
        <v>3410</v>
      </c>
      <c r="J948" s="171">
        <v>0</v>
      </c>
      <c r="K948" s="172">
        <f>ROUND(E948*J948,2)</f>
        <v>0</v>
      </c>
      <c r="L948" s="172">
        <v>21</v>
      </c>
      <c r="M948" s="172">
        <f>G948*(1+L948/100)</f>
        <v>4126.0999999999995</v>
      </c>
      <c r="N948" s="172">
        <v>2.3400000000000001E-2</v>
      </c>
      <c r="O948" s="172">
        <f>ROUND(E948*N948,2)</f>
        <v>0.02</v>
      </c>
      <c r="P948" s="172">
        <v>0</v>
      </c>
      <c r="Q948" s="172">
        <f>ROUND(E948*P948,2)</f>
        <v>0</v>
      </c>
      <c r="R948" s="172" t="s">
        <v>339</v>
      </c>
      <c r="S948" s="172" t="s">
        <v>201</v>
      </c>
      <c r="T948" s="173" t="s">
        <v>201</v>
      </c>
      <c r="U948" s="159">
        <v>0</v>
      </c>
      <c r="V948" s="159">
        <f>ROUND(E948*U948,2)</f>
        <v>0</v>
      </c>
      <c r="W948" s="159"/>
      <c r="X948" s="159" t="s">
        <v>340</v>
      </c>
      <c r="Y948" s="150"/>
      <c r="Z948" s="150"/>
      <c r="AA948" s="150"/>
      <c r="AB948" s="150"/>
      <c r="AC948" s="150"/>
      <c r="AD948" s="150"/>
      <c r="AE948" s="150"/>
      <c r="AF948" s="150"/>
      <c r="AG948" s="150" t="s">
        <v>341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9" t="s">
        <v>1067</v>
      </c>
      <c r="D949" s="189"/>
      <c r="E949" s="190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247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199" t="s">
        <v>1072</v>
      </c>
      <c r="D950" s="189"/>
      <c r="E950" s="190">
        <v>1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247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ht="33.75" outlineLevel="1" x14ac:dyDescent="0.2">
      <c r="A951" s="167">
        <v>153</v>
      </c>
      <c r="B951" s="168" t="s">
        <v>1090</v>
      </c>
      <c r="C951" s="184" t="s">
        <v>1091</v>
      </c>
      <c r="D951" s="169" t="s">
        <v>420</v>
      </c>
      <c r="E951" s="170">
        <v>7</v>
      </c>
      <c r="F951" s="171">
        <v>3430</v>
      </c>
      <c r="G951" s="172">
        <f>ROUND(E951*F951,2)</f>
        <v>24010</v>
      </c>
      <c r="H951" s="171">
        <v>3430</v>
      </c>
      <c r="I951" s="172">
        <f>ROUND(E951*H951,2)</f>
        <v>24010</v>
      </c>
      <c r="J951" s="171">
        <v>0</v>
      </c>
      <c r="K951" s="172">
        <f>ROUND(E951*J951,2)</f>
        <v>0</v>
      </c>
      <c r="L951" s="172">
        <v>21</v>
      </c>
      <c r="M951" s="172">
        <f>G951*(1+L951/100)</f>
        <v>29052.1</v>
      </c>
      <c r="N951" s="172">
        <v>2.4299999999999999E-2</v>
      </c>
      <c r="O951" s="172">
        <f>ROUND(E951*N951,2)</f>
        <v>0.17</v>
      </c>
      <c r="P951" s="172">
        <v>0</v>
      </c>
      <c r="Q951" s="172">
        <f>ROUND(E951*P951,2)</f>
        <v>0</v>
      </c>
      <c r="R951" s="172" t="s">
        <v>339</v>
      </c>
      <c r="S951" s="172" t="s">
        <v>201</v>
      </c>
      <c r="T951" s="173" t="s">
        <v>201</v>
      </c>
      <c r="U951" s="159">
        <v>0</v>
      </c>
      <c r="V951" s="159">
        <f>ROUND(E951*U951,2)</f>
        <v>0</v>
      </c>
      <c r="W951" s="159"/>
      <c r="X951" s="159" t="s">
        <v>340</v>
      </c>
      <c r="Y951" s="150"/>
      <c r="Z951" s="150"/>
      <c r="AA951" s="150"/>
      <c r="AB951" s="150"/>
      <c r="AC951" s="150"/>
      <c r="AD951" s="150"/>
      <c r="AE951" s="150"/>
      <c r="AF951" s="150"/>
      <c r="AG951" s="150" t="s">
        <v>341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99" t="s">
        <v>1067</v>
      </c>
      <c r="D952" s="189"/>
      <c r="E952" s="190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247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199" t="s">
        <v>1068</v>
      </c>
      <c r="D953" s="189"/>
      <c r="E953" s="190">
        <v>4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0"/>
      <c r="Z953" s="150"/>
      <c r="AA953" s="150"/>
      <c r="AB953" s="150"/>
      <c r="AC953" s="150"/>
      <c r="AD953" s="150"/>
      <c r="AE953" s="150"/>
      <c r="AF953" s="150"/>
      <c r="AG953" s="150" t="s">
        <v>247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99" t="s">
        <v>1070</v>
      </c>
      <c r="D954" s="189"/>
      <c r="E954" s="190">
        <v>3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247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ht="33.75" outlineLevel="1" x14ac:dyDescent="0.2">
      <c r="A955" s="167">
        <v>154</v>
      </c>
      <c r="B955" s="168" t="s">
        <v>1092</v>
      </c>
      <c r="C955" s="184" t="s">
        <v>1093</v>
      </c>
      <c r="D955" s="169" t="s">
        <v>420</v>
      </c>
      <c r="E955" s="170">
        <v>1</v>
      </c>
      <c r="F955" s="171">
        <v>3455</v>
      </c>
      <c r="G955" s="172">
        <f>ROUND(E955*F955,2)</f>
        <v>3455</v>
      </c>
      <c r="H955" s="171">
        <v>3455</v>
      </c>
      <c r="I955" s="172">
        <f>ROUND(E955*H955,2)</f>
        <v>3455</v>
      </c>
      <c r="J955" s="171">
        <v>0</v>
      </c>
      <c r="K955" s="172">
        <f>ROUND(E955*J955,2)</f>
        <v>0</v>
      </c>
      <c r="L955" s="172">
        <v>21</v>
      </c>
      <c r="M955" s="172">
        <f>G955*(1+L955/100)</f>
        <v>4180.55</v>
      </c>
      <c r="N955" s="172">
        <v>2.52E-2</v>
      </c>
      <c r="O955" s="172">
        <f>ROUND(E955*N955,2)</f>
        <v>0.03</v>
      </c>
      <c r="P955" s="172">
        <v>0</v>
      </c>
      <c r="Q955" s="172">
        <f>ROUND(E955*P955,2)</f>
        <v>0</v>
      </c>
      <c r="R955" s="172" t="s">
        <v>339</v>
      </c>
      <c r="S955" s="172" t="s">
        <v>201</v>
      </c>
      <c r="T955" s="173" t="s">
        <v>201</v>
      </c>
      <c r="U955" s="159">
        <v>0</v>
      </c>
      <c r="V955" s="159">
        <f>ROUND(E955*U955,2)</f>
        <v>0</v>
      </c>
      <c r="W955" s="159"/>
      <c r="X955" s="159" t="s">
        <v>340</v>
      </c>
      <c r="Y955" s="150"/>
      <c r="Z955" s="150"/>
      <c r="AA955" s="150"/>
      <c r="AB955" s="150"/>
      <c r="AC955" s="150"/>
      <c r="AD955" s="150"/>
      <c r="AE955" s="150"/>
      <c r="AF955" s="150"/>
      <c r="AG955" s="150" t="s">
        <v>341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99" t="s">
        <v>1067</v>
      </c>
      <c r="D956" s="189"/>
      <c r="E956" s="190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247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99" t="s">
        <v>1069</v>
      </c>
      <c r="D957" s="189"/>
      <c r="E957" s="190">
        <v>1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247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ht="22.5" outlineLevel="1" x14ac:dyDescent="0.2">
      <c r="A958" s="167">
        <v>155</v>
      </c>
      <c r="B958" s="168" t="s">
        <v>1094</v>
      </c>
      <c r="C958" s="184" t="s">
        <v>1095</v>
      </c>
      <c r="D958" s="169" t="s">
        <v>420</v>
      </c>
      <c r="E958" s="170">
        <v>1</v>
      </c>
      <c r="F958" s="171">
        <v>10460</v>
      </c>
      <c r="G958" s="172">
        <f>ROUND(E958*F958,2)</f>
        <v>10460</v>
      </c>
      <c r="H958" s="171">
        <v>10460</v>
      </c>
      <c r="I958" s="172">
        <f>ROUND(E958*H958,2)</f>
        <v>10460</v>
      </c>
      <c r="J958" s="171">
        <v>0</v>
      </c>
      <c r="K958" s="172">
        <f>ROUND(E958*J958,2)</f>
        <v>0</v>
      </c>
      <c r="L958" s="172">
        <v>21</v>
      </c>
      <c r="M958" s="172">
        <f>G958*(1+L958/100)</f>
        <v>12656.6</v>
      </c>
      <c r="N958" s="172">
        <v>4.2500000000000003E-2</v>
      </c>
      <c r="O958" s="172">
        <f>ROUND(E958*N958,2)</f>
        <v>0.04</v>
      </c>
      <c r="P958" s="172">
        <v>0</v>
      </c>
      <c r="Q958" s="172">
        <f>ROUND(E958*P958,2)</f>
        <v>0</v>
      </c>
      <c r="R958" s="172" t="s">
        <v>339</v>
      </c>
      <c r="S958" s="172" t="s">
        <v>201</v>
      </c>
      <c r="T958" s="173" t="s">
        <v>201</v>
      </c>
      <c r="U958" s="159">
        <v>0</v>
      </c>
      <c r="V958" s="159">
        <f>ROUND(E958*U958,2)</f>
        <v>0</v>
      </c>
      <c r="W958" s="159"/>
      <c r="X958" s="159" t="s">
        <v>340</v>
      </c>
      <c r="Y958" s="150"/>
      <c r="Z958" s="150"/>
      <c r="AA958" s="150"/>
      <c r="AB958" s="150"/>
      <c r="AC958" s="150"/>
      <c r="AD958" s="150"/>
      <c r="AE958" s="150"/>
      <c r="AF958" s="150"/>
      <c r="AG958" s="150" t="s">
        <v>341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199" t="s">
        <v>1067</v>
      </c>
      <c r="D959" s="189"/>
      <c r="E959" s="190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247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199" t="s">
        <v>1074</v>
      </c>
      <c r="D960" s="189"/>
      <c r="E960" s="190">
        <v>1</v>
      </c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247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x14ac:dyDescent="0.2">
      <c r="A961" s="161" t="s">
        <v>196</v>
      </c>
      <c r="B961" s="162" t="s">
        <v>101</v>
      </c>
      <c r="C961" s="183" t="s">
        <v>102</v>
      </c>
      <c r="D961" s="163"/>
      <c r="E961" s="164"/>
      <c r="F961" s="165"/>
      <c r="G961" s="165">
        <f>SUMIF(AG962:AG973,"&lt;&gt;NOR",G962:G973)</f>
        <v>2884.5</v>
      </c>
      <c r="H961" s="165"/>
      <c r="I961" s="165">
        <f>SUM(I962:I973)</f>
        <v>2389.52</v>
      </c>
      <c r="J961" s="165"/>
      <c r="K961" s="165">
        <f>SUM(K962:K973)</f>
        <v>494.98</v>
      </c>
      <c r="L961" s="165"/>
      <c r="M961" s="165">
        <f>SUM(M962:M973)</f>
        <v>3490.2450000000003</v>
      </c>
      <c r="N961" s="165"/>
      <c r="O961" s="165">
        <f>SUM(O962:O973)</f>
        <v>0.02</v>
      </c>
      <c r="P961" s="165"/>
      <c r="Q961" s="165">
        <f>SUM(Q962:Q973)</f>
        <v>0</v>
      </c>
      <c r="R961" s="165"/>
      <c r="S961" s="165"/>
      <c r="T961" s="166"/>
      <c r="U961" s="160"/>
      <c r="V961" s="160">
        <f>SUM(V962:V973)</f>
        <v>1.2000000000000002</v>
      </c>
      <c r="W961" s="160"/>
      <c r="X961" s="160"/>
      <c r="AG961" t="s">
        <v>197</v>
      </c>
    </row>
    <row r="962" spans="1:60" outlineLevel="1" x14ac:dyDescent="0.2">
      <c r="A962" s="167">
        <v>156</v>
      </c>
      <c r="B962" s="168" t="s">
        <v>1096</v>
      </c>
      <c r="C962" s="184" t="s">
        <v>1097</v>
      </c>
      <c r="D962" s="169" t="s">
        <v>420</v>
      </c>
      <c r="E962" s="170">
        <v>1</v>
      </c>
      <c r="F962" s="171">
        <v>214.5</v>
      </c>
      <c r="G962" s="172">
        <f>ROUND(E962*F962,2)</f>
        <v>214.5</v>
      </c>
      <c r="H962" s="171">
        <v>0</v>
      </c>
      <c r="I962" s="172">
        <f>ROUND(E962*H962,2)</f>
        <v>0</v>
      </c>
      <c r="J962" s="171">
        <v>214.5</v>
      </c>
      <c r="K962" s="172">
        <f>ROUND(E962*J962,2)</f>
        <v>214.5</v>
      </c>
      <c r="L962" s="172">
        <v>21</v>
      </c>
      <c r="M962" s="172">
        <f>G962*(1+L962/100)</f>
        <v>259.54500000000002</v>
      </c>
      <c r="N962" s="172">
        <v>0</v>
      </c>
      <c r="O962" s="172">
        <f>ROUND(E962*N962,2)</f>
        <v>0</v>
      </c>
      <c r="P962" s="172">
        <v>0</v>
      </c>
      <c r="Q962" s="172">
        <f>ROUND(E962*P962,2)</f>
        <v>0</v>
      </c>
      <c r="R962" s="172" t="s">
        <v>354</v>
      </c>
      <c r="S962" s="172" t="s">
        <v>201</v>
      </c>
      <c r="T962" s="173" t="s">
        <v>201</v>
      </c>
      <c r="U962" s="159">
        <v>0.52</v>
      </c>
      <c r="V962" s="159">
        <f>ROUND(E962*U962,2)</f>
        <v>0.52</v>
      </c>
      <c r="W962" s="159"/>
      <c r="X962" s="159" t="s">
        <v>242</v>
      </c>
      <c r="Y962" s="150"/>
      <c r="Z962" s="150"/>
      <c r="AA962" s="150"/>
      <c r="AB962" s="150"/>
      <c r="AC962" s="150"/>
      <c r="AD962" s="150"/>
      <c r="AE962" s="150"/>
      <c r="AF962" s="150"/>
      <c r="AG962" s="150" t="s">
        <v>243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99" t="s">
        <v>256</v>
      </c>
      <c r="D963" s="189"/>
      <c r="E963" s="190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247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57"/>
      <c r="B964" s="158"/>
      <c r="C964" s="199" t="s">
        <v>439</v>
      </c>
      <c r="D964" s="189"/>
      <c r="E964" s="190">
        <v>1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0"/>
      <c r="Z964" s="150"/>
      <c r="AA964" s="150"/>
      <c r="AB964" s="150"/>
      <c r="AC964" s="150"/>
      <c r="AD964" s="150"/>
      <c r="AE964" s="150"/>
      <c r="AF964" s="150"/>
      <c r="AG964" s="150" t="s">
        <v>247</v>
      </c>
      <c r="AH964" s="150">
        <v>0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67">
        <v>157</v>
      </c>
      <c r="B965" s="168" t="s">
        <v>1098</v>
      </c>
      <c r="C965" s="184" t="s">
        <v>1099</v>
      </c>
      <c r="D965" s="169" t="s">
        <v>420</v>
      </c>
      <c r="E965" s="170">
        <v>1</v>
      </c>
      <c r="F965" s="171">
        <v>286</v>
      </c>
      <c r="G965" s="172">
        <f>ROUND(E965*F965,2)</f>
        <v>286</v>
      </c>
      <c r="H965" s="171">
        <v>5.52</v>
      </c>
      <c r="I965" s="172">
        <f>ROUND(E965*H965,2)</f>
        <v>5.52</v>
      </c>
      <c r="J965" s="171">
        <v>280.48</v>
      </c>
      <c r="K965" s="172">
        <f>ROUND(E965*J965,2)</f>
        <v>280.48</v>
      </c>
      <c r="L965" s="172">
        <v>21</v>
      </c>
      <c r="M965" s="172">
        <f>G965*(1+L965/100)</f>
        <v>346.06</v>
      </c>
      <c r="N965" s="172">
        <v>4.6800000000000001E-3</v>
      </c>
      <c r="O965" s="172">
        <f>ROUND(E965*N965,2)</f>
        <v>0</v>
      </c>
      <c r="P965" s="172">
        <v>0</v>
      </c>
      <c r="Q965" s="172">
        <f>ROUND(E965*P965,2)</f>
        <v>0</v>
      </c>
      <c r="R965" s="172" t="s">
        <v>354</v>
      </c>
      <c r="S965" s="172" t="s">
        <v>201</v>
      </c>
      <c r="T965" s="173" t="s">
        <v>201</v>
      </c>
      <c r="U965" s="159">
        <v>0.68</v>
      </c>
      <c r="V965" s="159">
        <f>ROUND(E965*U965,2)</f>
        <v>0.68</v>
      </c>
      <c r="W965" s="159"/>
      <c r="X965" s="159" t="s">
        <v>242</v>
      </c>
      <c r="Y965" s="150"/>
      <c r="Z965" s="150"/>
      <c r="AA965" s="150"/>
      <c r="AB965" s="150"/>
      <c r="AC965" s="150"/>
      <c r="AD965" s="150"/>
      <c r="AE965" s="150"/>
      <c r="AF965" s="150"/>
      <c r="AG965" s="150" t="s">
        <v>243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7"/>
      <c r="B966" s="158"/>
      <c r="C966" s="199" t="s">
        <v>256</v>
      </c>
      <c r="D966" s="189"/>
      <c r="E966" s="190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247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199" t="s">
        <v>439</v>
      </c>
      <c r="D967" s="189"/>
      <c r="E967" s="190">
        <v>1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247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ht="22.5" outlineLevel="1" x14ac:dyDescent="0.2">
      <c r="A968" s="167">
        <v>158</v>
      </c>
      <c r="B968" s="168" t="s">
        <v>1100</v>
      </c>
      <c r="C968" s="184" t="s">
        <v>1101</v>
      </c>
      <c r="D968" s="169" t="s">
        <v>420</v>
      </c>
      <c r="E968" s="170">
        <v>1</v>
      </c>
      <c r="F968" s="171">
        <v>895</v>
      </c>
      <c r="G968" s="172">
        <f>ROUND(E968*F968,2)</f>
        <v>895</v>
      </c>
      <c r="H968" s="171">
        <v>895</v>
      </c>
      <c r="I968" s="172">
        <f>ROUND(E968*H968,2)</f>
        <v>895</v>
      </c>
      <c r="J968" s="171">
        <v>0</v>
      </c>
      <c r="K968" s="172">
        <f>ROUND(E968*J968,2)</f>
        <v>0</v>
      </c>
      <c r="L968" s="172">
        <v>21</v>
      </c>
      <c r="M968" s="172">
        <f>G968*(1+L968/100)</f>
        <v>1082.95</v>
      </c>
      <c r="N968" s="172">
        <v>3.0000000000000001E-3</v>
      </c>
      <c r="O968" s="172">
        <f>ROUND(E968*N968,2)</f>
        <v>0</v>
      </c>
      <c r="P968" s="172">
        <v>0</v>
      </c>
      <c r="Q968" s="172">
        <f>ROUND(E968*P968,2)</f>
        <v>0</v>
      </c>
      <c r="R968" s="172" t="s">
        <v>339</v>
      </c>
      <c r="S968" s="172" t="s">
        <v>201</v>
      </c>
      <c r="T968" s="173" t="s">
        <v>201</v>
      </c>
      <c r="U968" s="159">
        <v>0</v>
      </c>
      <c r="V968" s="159">
        <f>ROUND(E968*U968,2)</f>
        <v>0</v>
      </c>
      <c r="W968" s="159"/>
      <c r="X968" s="159" t="s">
        <v>340</v>
      </c>
      <c r="Y968" s="150"/>
      <c r="Z968" s="150"/>
      <c r="AA968" s="150"/>
      <c r="AB968" s="150"/>
      <c r="AC968" s="150"/>
      <c r="AD968" s="150"/>
      <c r="AE968" s="150"/>
      <c r="AF968" s="150"/>
      <c r="AG968" s="150" t="s">
        <v>341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9" t="s">
        <v>1102</v>
      </c>
      <c r="D969" s="189"/>
      <c r="E969" s="190">
        <v>1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247</v>
      </c>
      <c r="AH969" s="150">
        <v>5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67">
        <v>159</v>
      </c>
      <c r="B970" s="168" t="s">
        <v>1103</v>
      </c>
      <c r="C970" s="184" t="s">
        <v>1104</v>
      </c>
      <c r="D970" s="169" t="s">
        <v>420</v>
      </c>
      <c r="E970" s="170">
        <v>1</v>
      </c>
      <c r="F970" s="171">
        <v>902</v>
      </c>
      <c r="G970" s="172">
        <f>ROUND(E970*F970,2)</f>
        <v>902</v>
      </c>
      <c r="H970" s="171">
        <v>902</v>
      </c>
      <c r="I970" s="172">
        <f>ROUND(E970*H970,2)</f>
        <v>902</v>
      </c>
      <c r="J970" s="171">
        <v>0</v>
      </c>
      <c r="K970" s="172">
        <f>ROUND(E970*J970,2)</f>
        <v>0</v>
      </c>
      <c r="L970" s="172">
        <v>21</v>
      </c>
      <c r="M970" s="172">
        <f>G970*(1+L970/100)</f>
        <v>1091.42</v>
      </c>
      <c r="N970" s="172">
        <v>8.2199999999999999E-3</v>
      </c>
      <c r="O970" s="172">
        <f>ROUND(E970*N970,2)</f>
        <v>0.01</v>
      </c>
      <c r="P970" s="172">
        <v>0</v>
      </c>
      <c r="Q970" s="172">
        <f>ROUND(E970*P970,2)</f>
        <v>0</v>
      </c>
      <c r="R970" s="172" t="s">
        <v>339</v>
      </c>
      <c r="S970" s="172" t="s">
        <v>201</v>
      </c>
      <c r="T970" s="173" t="s">
        <v>201</v>
      </c>
      <c r="U970" s="159">
        <v>0</v>
      </c>
      <c r="V970" s="159">
        <f>ROUND(E970*U970,2)</f>
        <v>0</v>
      </c>
      <c r="W970" s="159"/>
      <c r="X970" s="159" t="s">
        <v>340</v>
      </c>
      <c r="Y970" s="150"/>
      <c r="Z970" s="150"/>
      <c r="AA970" s="150"/>
      <c r="AB970" s="150"/>
      <c r="AC970" s="150"/>
      <c r="AD970" s="150"/>
      <c r="AE970" s="150"/>
      <c r="AF970" s="150"/>
      <c r="AG970" s="150" t="s">
        <v>341</v>
      </c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199" t="s">
        <v>1102</v>
      </c>
      <c r="D971" s="189"/>
      <c r="E971" s="190">
        <v>1</v>
      </c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247</v>
      </c>
      <c r="AH971" s="150">
        <v>5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67">
        <v>160</v>
      </c>
      <c r="B972" s="168" t="s">
        <v>1105</v>
      </c>
      <c r="C972" s="184" t="s">
        <v>1106</v>
      </c>
      <c r="D972" s="169" t="s">
        <v>420</v>
      </c>
      <c r="E972" s="170">
        <v>1</v>
      </c>
      <c r="F972" s="171">
        <v>587</v>
      </c>
      <c r="G972" s="172">
        <f>ROUND(E972*F972,2)</f>
        <v>587</v>
      </c>
      <c r="H972" s="171">
        <v>587</v>
      </c>
      <c r="I972" s="172">
        <f>ROUND(E972*H972,2)</f>
        <v>587</v>
      </c>
      <c r="J972" s="171">
        <v>0</v>
      </c>
      <c r="K972" s="172">
        <f>ROUND(E972*J972,2)</f>
        <v>0</v>
      </c>
      <c r="L972" s="172">
        <v>21</v>
      </c>
      <c r="M972" s="172">
        <f>G972*(1+L972/100)</f>
        <v>710.27</v>
      </c>
      <c r="N972" s="172">
        <v>8.5000000000000006E-3</v>
      </c>
      <c r="O972" s="172">
        <f>ROUND(E972*N972,2)</f>
        <v>0.01</v>
      </c>
      <c r="P972" s="172">
        <v>0</v>
      </c>
      <c r="Q972" s="172">
        <f>ROUND(E972*P972,2)</f>
        <v>0</v>
      </c>
      <c r="R972" s="172" t="s">
        <v>339</v>
      </c>
      <c r="S972" s="172" t="s">
        <v>201</v>
      </c>
      <c r="T972" s="173" t="s">
        <v>201</v>
      </c>
      <c r="U972" s="159">
        <v>0</v>
      </c>
      <c r="V972" s="159">
        <f>ROUND(E972*U972,2)</f>
        <v>0</v>
      </c>
      <c r="W972" s="159"/>
      <c r="X972" s="159" t="s">
        <v>340</v>
      </c>
      <c r="Y972" s="150"/>
      <c r="Z972" s="150"/>
      <c r="AA972" s="150"/>
      <c r="AB972" s="150"/>
      <c r="AC972" s="150"/>
      <c r="AD972" s="150"/>
      <c r="AE972" s="150"/>
      <c r="AF972" s="150"/>
      <c r="AG972" s="150" t="s">
        <v>341</v>
      </c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9" t="s">
        <v>1107</v>
      </c>
      <c r="D973" s="189"/>
      <c r="E973" s="190">
        <v>1</v>
      </c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247</v>
      </c>
      <c r="AH973" s="150">
        <v>5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x14ac:dyDescent="0.2">
      <c r="A974" s="161" t="s">
        <v>196</v>
      </c>
      <c r="B974" s="162" t="s">
        <v>103</v>
      </c>
      <c r="C974" s="183" t="s">
        <v>104</v>
      </c>
      <c r="D974" s="163"/>
      <c r="E974" s="164"/>
      <c r="F974" s="165"/>
      <c r="G974" s="165">
        <f>SUMIF(AG975:AG981,"&lt;&gt;NOR",G975:G981)</f>
        <v>28908</v>
      </c>
      <c r="H974" s="165"/>
      <c r="I974" s="165">
        <f>SUM(I975:I981)</f>
        <v>17686.080000000002</v>
      </c>
      <c r="J974" s="165"/>
      <c r="K974" s="165">
        <f>SUM(K975:K981)</f>
        <v>11221.92</v>
      </c>
      <c r="L974" s="165"/>
      <c r="M974" s="165">
        <f>SUM(M975:M981)</f>
        <v>34978.68</v>
      </c>
      <c r="N974" s="165"/>
      <c r="O974" s="165">
        <f>SUM(O975:O981)</f>
        <v>14.97</v>
      </c>
      <c r="P974" s="165"/>
      <c r="Q974" s="165">
        <f>SUM(Q975:Q981)</f>
        <v>0</v>
      </c>
      <c r="R974" s="165"/>
      <c r="S974" s="165"/>
      <c r="T974" s="166"/>
      <c r="U974" s="160"/>
      <c r="V974" s="160">
        <f>SUM(V975:V981)</f>
        <v>24.27</v>
      </c>
      <c r="W974" s="160"/>
      <c r="X974" s="160"/>
      <c r="AG974" t="s">
        <v>197</v>
      </c>
    </row>
    <row r="975" spans="1:60" ht="22.5" outlineLevel="1" x14ac:dyDescent="0.2">
      <c r="A975" s="167">
        <v>161</v>
      </c>
      <c r="B975" s="168" t="s">
        <v>1108</v>
      </c>
      <c r="C975" s="184" t="s">
        <v>1109</v>
      </c>
      <c r="D975" s="169" t="s">
        <v>353</v>
      </c>
      <c r="E975" s="170">
        <v>72</v>
      </c>
      <c r="F975" s="171">
        <v>319</v>
      </c>
      <c r="G975" s="172">
        <f>ROUND(E975*F975,2)</f>
        <v>22968</v>
      </c>
      <c r="H975" s="171">
        <v>163.13999999999999</v>
      </c>
      <c r="I975" s="172">
        <f>ROUND(E975*H975,2)</f>
        <v>11746.08</v>
      </c>
      <c r="J975" s="171">
        <v>155.86000000000001</v>
      </c>
      <c r="K975" s="172">
        <f>ROUND(E975*J975,2)</f>
        <v>11221.92</v>
      </c>
      <c r="L975" s="172">
        <v>21</v>
      </c>
      <c r="M975" s="172">
        <f>G975*(1+L975/100)</f>
        <v>27791.279999999999</v>
      </c>
      <c r="N975" s="172">
        <v>0.185</v>
      </c>
      <c r="O975" s="172">
        <f>ROUND(E975*N975,2)</f>
        <v>13.32</v>
      </c>
      <c r="P975" s="172">
        <v>0</v>
      </c>
      <c r="Q975" s="172">
        <f>ROUND(E975*P975,2)</f>
        <v>0</v>
      </c>
      <c r="R975" s="172" t="s">
        <v>241</v>
      </c>
      <c r="S975" s="172" t="s">
        <v>201</v>
      </c>
      <c r="T975" s="173" t="s">
        <v>201</v>
      </c>
      <c r="U975" s="159">
        <v>0.33704000000000001</v>
      </c>
      <c r="V975" s="159">
        <f>ROUND(E975*U975,2)</f>
        <v>24.27</v>
      </c>
      <c r="W975" s="159"/>
      <c r="X975" s="159" t="s">
        <v>242</v>
      </c>
      <c r="Y975" s="150"/>
      <c r="Z975" s="150"/>
      <c r="AA975" s="150"/>
      <c r="AB975" s="150"/>
      <c r="AC975" s="150"/>
      <c r="AD975" s="150"/>
      <c r="AE975" s="150"/>
      <c r="AF975" s="150"/>
      <c r="AG975" s="150" t="s">
        <v>243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273" t="s">
        <v>1110</v>
      </c>
      <c r="D976" s="274"/>
      <c r="E976" s="274"/>
      <c r="F976" s="274"/>
      <c r="G976" s="274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245</v>
      </c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199" t="s">
        <v>246</v>
      </c>
      <c r="D977" s="189"/>
      <c r="E977" s="190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247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9" t="s">
        <v>1111</v>
      </c>
      <c r="D978" s="189"/>
      <c r="E978" s="190">
        <v>72</v>
      </c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247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67">
        <v>162</v>
      </c>
      <c r="B979" s="168" t="s">
        <v>1112</v>
      </c>
      <c r="C979" s="184" t="s">
        <v>1113</v>
      </c>
      <c r="D979" s="169" t="s">
        <v>420</v>
      </c>
      <c r="E979" s="170">
        <v>75</v>
      </c>
      <c r="F979" s="171">
        <v>79.2</v>
      </c>
      <c r="G979" s="172">
        <f>ROUND(E979*F979,2)</f>
        <v>5940</v>
      </c>
      <c r="H979" s="171">
        <v>79.2</v>
      </c>
      <c r="I979" s="172">
        <f>ROUND(E979*H979,2)</f>
        <v>5940</v>
      </c>
      <c r="J979" s="171">
        <v>0</v>
      </c>
      <c r="K979" s="172">
        <f>ROUND(E979*J979,2)</f>
        <v>0</v>
      </c>
      <c r="L979" s="172">
        <v>21</v>
      </c>
      <c r="M979" s="172">
        <f>G979*(1+L979/100)</f>
        <v>7187.4</v>
      </c>
      <c r="N979" s="172">
        <v>2.1999999999999999E-2</v>
      </c>
      <c r="O979" s="172">
        <f>ROUND(E979*N979,2)</f>
        <v>1.65</v>
      </c>
      <c r="P979" s="172">
        <v>0</v>
      </c>
      <c r="Q979" s="172">
        <f>ROUND(E979*P979,2)</f>
        <v>0</v>
      </c>
      <c r="R979" s="172" t="s">
        <v>339</v>
      </c>
      <c r="S979" s="172" t="s">
        <v>201</v>
      </c>
      <c r="T979" s="173" t="s">
        <v>201</v>
      </c>
      <c r="U979" s="159">
        <v>0</v>
      </c>
      <c r="V979" s="159">
        <f>ROUND(E979*U979,2)</f>
        <v>0</v>
      </c>
      <c r="W979" s="159"/>
      <c r="X979" s="159" t="s">
        <v>340</v>
      </c>
      <c r="Y979" s="150"/>
      <c r="Z979" s="150"/>
      <c r="AA979" s="150"/>
      <c r="AB979" s="150"/>
      <c r="AC979" s="150"/>
      <c r="AD979" s="150"/>
      <c r="AE979" s="150"/>
      <c r="AF979" s="150"/>
      <c r="AG979" s="150" t="s">
        <v>341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7"/>
      <c r="B980" s="158"/>
      <c r="C980" s="199" t="s">
        <v>1114</v>
      </c>
      <c r="D980" s="189"/>
      <c r="E980" s="190">
        <v>72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247</v>
      </c>
      <c r="AH980" s="150">
        <v>5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199" t="s">
        <v>868</v>
      </c>
      <c r="D981" s="189"/>
      <c r="E981" s="190">
        <v>3</v>
      </c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247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x14ac:dyDescent="0.2">
      <c r="A982" s="161" t="s">
        <v>196</v>
      </c>
      <c r="B982" s="162" t="s">
        <v>105</v>
      </c>
      <c r="C982" s="183" t="s">
        <v>106</v>
      </c>
      <c r="D982" s="163"/>
      <c r="E982" s="164"/>
      <c r="F982" s="165"/>
      <c r="G982" s="165">
        <f>SUMIF(AG983:AG1018,"&lt;&gt;NOR",G983:G1018)</f>
        <v>110938.28000000001</v>
      </c>
      <c r="H982" s="165"/>
      <c r="I982" s="165">
        <f>SUM(I983:I1018)</f>
        <v>40914.51</v>
      </c>
      <c r="J982" s="165"/>
      <c r="K982" s="165">
        <f>SUM(K983:K1018)</f>
        <v>70023.759999999995</v>
      </c>
      <c r="L982" s="165"/>
      <c r="M982" s="165">
        <f>SUM(M983:M1018)</f>
        <v>134235.31880000001</v>
      </c>
      <c r="N982" s="165"/>
      <c r="O982" s="165">
        <f>SUM(O983:O1018)</f>
        <v>9.2500000000000018</v>
      </c>
      <c r="P982" s="165"/>
      <c r="Q982" s="165">
        <f>SUM(Q983:Q1018)</f>
        <v>0</v>
      </c>
      <c r="R982" s="165"/>
      <c r="S982" s="165"/>
      <c r="T982" s="166"/>
      <c r="U982" s="160"/>
      <c r="V982" s="160">
        <f>SUM(V983:V1018)</f>
        <v>154.37</v>
      </c>
      <c r="W982" s="160"/>
      <c r="X982" s="160"/>
      <c r="AG982" t="s">
        <v>197</v>
      </c>
    </row>
    <row r="983" spans="1:60" ht="22.5" outlineLevel="1" x14ac:dyDescent="0.2">
      <c r="A983" s="167">
        <v>163</v>
      </c>
      <c r="B983" s="168" t="s">
        <v>1115</v>
      </c>
      <c r="C983" s="184" t="s">
        <v>1116</v>
      </c>
      <c r="D983" s="169" t="s">
        <v>240</v>
      </c>
      <c r="E983" s="170">
        <v>428.23</v>
      </c>
      <c r="F983" s="171">
        <v>63.1</v>
      </c>
      <c r="G983" s="172">
        <f>ROUND(E983*F983,2)</f>
        <v>27021.31</v>
      </c>
      <c r="H983" s="171">
        <v>0.03</v>
      </c>
      <c r="I983" s="172">
        <f>ROUND(E983*H983,2)</f>
        <v>12.85</v>
      </c>
      <c r="J983" s="171">
        <v>63.07</v>
      </c>
      <c r="K983" s="172">
        <f>ROUND(E983*J983,2)</f>
        <v>27008.47</v>
      </c>
      <c r="L983" s="172">
        <v>21</v>
      </c>
      <c r="M983" s="172">
        <f>G983*(1+L983/100)</f>
        <v>32695.785100000001</v>
      </c>
      <c r="N983" s="172">
        <v>1.8380000000000001E-2</v>
      </c>
      <c r="O983" s="172">
        <f>ROUND(E983*N983,2)</f>
        <v>7.87</v>
      </c>
      <c r="P983" s="172">
        <v>0</v>
      </c>
      <c r="Q983" s="172">
        <f>ROUND(E983*P983,2)</f>
        <v>0</v>
      </c>
      <c r="R983" s="172" t="s">
        <v>1117</v>
      </c>
      <c r="S983" s="172" t="s">
        <v>201</v>
      </c>
      <c r="T983" s="173" t="s">
        <v>201</v>
      </c>
      <c r="U983" s="159">
        <v>0.13</v>
      </c>
      <c r="V983" s="159">
        <f>ROUND(E983*U983,2)</f>
        <v>55.67</v>
      </c>
      <c r="W983" s="159"/>
      <c r="X983" s="159" t="s">
        <v>242</v>
      </c>
      <c r="Y983" s="150"/>
      <c r="Z983" s="150"/>
      <c r="AA983" s="150"/>
      <c r="AB983" s="150"/>
      <c r="AC983" s="150"/>
      <c r="AD983" s="150"/>
      <c r="AE983" s="150"/>
      <c r="AF983" s="150"/>
      <c r="AG983" s="150" t="s">
        <v>243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262" t="s">
        <v>1118</v>
      </c>
      <c r="D984" s="263"/>
      <c r="E984" s="263"/>
      <c r="F984" s="263"/>
      <c r="G984" s="263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206</v>
      </c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99" t="s">
        <v>936</v>
      </c>
      <c r="D985" s="189"/>
      <c r="E985" s="190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247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9" t="s">
        <v>1119</v>
      </c>
      <c r="D986" s="189"/>
      <c r="E986" s="190">
        <v>34.950000000000003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247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199" t="s">
        <v>1120</v>
      </c>
      <c r="D987" s="189"/>
      <c r="E987" s="190">
        <v>212.96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247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9" t="s">
        <v>1121</v>
      </c>
      <c r="D988" s="189"/>
      <c r="E988" s="190">
        <v>98.12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247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199" t="s">
        <v>1122</v>
      </c>
      <c r="D989" s="189"/>
      <c r="E989" s="190">
        <v>82.2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247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ht="33.75" outlineLevel="1" x14ac:dyDescent="0.2">
      <c r="A990" s="167">
        <v>164</v>
      </c>
      <c r="B990" s="168" t="s">
        <v>1123</v>
      </c>
      <c r="C990" s="184" t="s">
        <v>1124</v>
      </c>
      <c r="D990" s="169" t="s">
        <v>240</v>
      </c>
      <c r="E990" s="170">
        <v>1284.69</v>
      </c>
      <c r="F990" s="171">
        <v>27.5</v>
      </c>
      <c r="G990" s="172">
        <f>ROUND(E990*F990,2)</f>
        <v>35328.980000000003</v>
      </c>
      <c r="H990" s="171">
        <v>25.02</v>
      </c>
      <c r="I990" s="172">
        <f>ROUND(E990*H990,2)</f>
        <v>32142.94</v>
      </c>
      <c r="J990" s="171">
        <v>2.48</v>
      </c>
      <c r="K990" s="172">
        <f>ROUND(E990*J990,2)</f>
        <v>3186.03</v>
      </c>
      <c r="L990" s="172">
        <v>21</v>
      </c>
      <c r="M990" s="172">
        <f>G990*(1+L990/100)</f>
        <v>42748.065800000004</v>
      </c>
      <c r="N990" s="172">
        <v>8.4999999999999995E-4</v>
      </c>
      <c r="O990" s="172">
        <f>ROUND(E990*N990,2)</f>
        <v>1.0900000000000001</v>
      </c>
      <c r="P990" s="172">
        <v>0</v>
      </c>
      <c r="Q990" s="172">
        <f>ROUND(E990*P990,2)</f>
        <v>0</v>
      </c>
      <c r="R990" s="172" t="s">
        <v>1117</v>
      </c>
      <c r="S990" s="172" t="s">
        <v>201</v>
      </c>
      <c r="T990" s="173" t="s">
        <v>201</v>
      </c>
      <c r="U990" s="159">
        <v>6.0000000000000001E-3</v>
      </c>
      <c r="V990" s="159">
        <f>ROUND(E990*U990,2)</f>
        <v>7.71</v>
      </c>
      <c r="W990" s="159"/>
      <c r="X990" s="159" t="s">
        <v>242</v>
      </c>
      <c r="Y990" s="150"/>
      <c r="Z990" s="150"/>
      <c r="AA990" s="150"/>
      <c r="AB990" s="150"/>
      <c r="AC990" s="150"/>
      <c r="AD990" s="150"/>
      <c r="AE990" s="150"/>
      <c r="AF990" s="150"/>
      <c r="AG990" s="150" t="s">
        <v>243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9" t="s">
        <v>1125</v>
      </c>
      <c r="D991" s="189"/>
      <c r="E991" s="190">
        <v>1284.69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247</v>
      </c>
      <c r="AH991" s="150">
        <v>5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67">
        <v>165</v>
      </c>
      <c r="B992" s="168" t="s">
        <v>1126</v>
      </c>
      <c r="C992" s="184" t="s">
        <v>1127</v>
      </c>
      <c r="D992" s="169" t="s">
        <v>240</v>
      </c>
      <c r="E992" s="170">
        <v>428.23</v>
      </c>
      <c r="F992" s="171">
        <v>51.5</v>
      </c>
      <c r="G992" s="172">
        <f>ROUND(E992*F992,2)</f>
        <v>22053.85</v>
      </c>
      <c r="H992" s="171">
        <v>0</v>
      </c>
      <c r="I992" s="172">
        <f>ROUND(E992*H992,2)</f>
        <v>0</v>
      </c>
      <c r="J992" s="171">
        <v>51.5</v>
      </c>
      <c r="K992" s="172">
        <f>ROUND(E992*J992,2)</f>
        <v>22053.85</v>
      </c>
      <c r="L992" s="172">
        <v>21</v>
      </c>
      <c r="M992" s="172">
        <f>G992*(1+L992/100)</f>
        <v>26685.158499999998</v>
      </c>
      <c r="N992" s="172">
        <v>0</v>
      </c>
      <c r="O992" s="172">
        <f>ROUND(E992*N992,2)</f>
        <v>0</v>
      </c>
      <c r="P992" s="172">
        <v>0</v>
      </c>
      <c r="Q992" s="172">
        <f>ROUND(E992*P992,2)</f>
        <v>0</v>
      </c>
      <c r="R992" s="172" t="s">
        <v>1117</v>
      </c>
      <c r="S992" s="172" t="s">
        <v>201</v>
      </c>
      <c r="T992" s="173" t="s">
        <v>201</v>
      </c>
      <c r="U992" s="159">
        <v>0.112</v>
      </c>
      <c r="V992" s="159">
        <f>ROUND(E992*U992,2)</f>
        <v>47.96</v>
      </c>
      <c r="W992" s="159"/>
      <c r="X992" s="159" t="s">
        <v>242</v>
      </c>
      <c r="Y992" s="150"/>
      <c r="Z992" s="150"/>
      <c r="AA992" s="150"/>
      <c r="AB992" s="150"/>
      <c r="AC992" s="150"/>
      <c r="AD992" s="150"/>
      <c r="AE992" s="150"/>
      <c r="AF992" s="150"/>
      <c r="AG992" s="150" t="s">
        <v>243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9" t="s">
        <v>1128</v>
      </c>
      <c r="D993" s="189"/>
      <c r="E993" s="190">
        <v>428.23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247</v>
      </c>
      <c r="AH993" s="150">
        <v>5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67">
        <v>166</v>
      </c>
      <c r="B994" s="168" t="s">
        <v>1129</v>
      </c>
      <c r="C994" s="184" t="s">
        <v>1130</v>
      </c>
      <c r="D994" s="169" t="s">
        <v>240</v>
      </c>
      <c r="E994" s="170">
        <v>193.61507</v>
      </c>
      <c r="F994" s="171">
        <v>108.5</v>
      </c>
      <c r="G994" s="172">
        <f>ROUND(E994*F994,2)</f>
        <v>21007.24</v>
      </c>
      <c r="H994" s="171">
        <v>35.380000000000003</v>
      </c>
      <c r="I994" s="172">
        <f>ROUND(E994*H994,2)</f>
        <v>6850.1</v>
      </c>
      <c r="J994" s="171">
        <v>73.12</v>
      </c>
      <c r="K994" s="172">
        <f>ROUND(E994*J994,2)</f>
        <v>14157.13</v>
      </c>
      <c r="L994" s="172">
        <v>21</v>
      </c>
      <c r="M994" s="172">
        <f>G994*(1+L994/100)</f>
        <v>25418.760400000003</v>
      </c>
      <c r="N994" s="172">
        <v>1.2099999999999999E-3</v>
      </c>
      <c r="O994" s="172">
        <f>ROUND(E994*N994,2)</f>
        <v>0.23</v>
      </c>
      <c r="P994" s="172">
        <v>0</v>
      </c>
      <c r="Q994" s="172">
        <f>ROUND(E994*P994,2)</f>
        <v>0</v>
      </c>
      <c r="R994" s="172" t="s">
        <v>1117</v>
      </c>
      <c r="S994" s="172" t="s">
        <v>201</v>
      </c>
      <c r="T994" s="173" t="s">
        <v>201</v>
      </c>
      <c r="U994" s="159">
        <v>0.17699999999999999</v>
      </c>
      <c r="V994" s="159">
        <f>ROUND(E994*U994,2)</f>
        <v>34.270000000000003</v>
      </c>
      <c r="W994" s="159"/>
      <c r="X994" s="159" t="s">
        <v>242</v>
      </c>
      <c r="Y994" s="150"/>
      <c r="Z994" s="150"/>
      <c r="AA994" s="150"/>
      <c r="AB994" s="150"/>
      <c r="AC994" s="150"/>
      <c r="AD994" s="150"/>
      <c r="AE994" s="150"/>
      <c r="AF994" s="150"/>
      <c r="AG994" s="150" t="s">
        <v>243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57"/>
      <c r="B995" s="158"/>
      <c r="C995" s="199" t="s">
        <v>246</v>
      </c>
      <c r="D995" s="189"/>
      <c r="E995" s="190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247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199" t="s">
        <v>1031</v>
      </c>
      <c r="D996" s="189"/>
      <c r="E996" s="190">
        <v>6.53</v>
      </c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247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99" t="s">
        <v>1131</v>
      </c>
      <c r="D997" s="189"/>
      <c r="E997" s="190">
        <v>34.89</v>
      </c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247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199" t="s">
        <v>767</v>
      </c>
      <c r="D998" s="189"/>
      <c r="E998" s="190">
        <v>13.66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247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9" t="s">
        <v>1033</v>
      </c>
      <c r="D999" s="189"/>
      <c r="E999" s="190">
        <v>35.020000000000003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247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99" t="s">
        <v>1132</v>
      </c>
      <c r="D1000" s="189"/>
      <c r="E1000" s="190">
        <v>16.626670000000001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247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9" t="s">
        <v>830</v>
      </c>
      <c r="D1001" s="189"/>
      <c r="E1001" s="190">
        <v>39.9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247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9" t="s">
        <v>820</v>
      </c>
      <c r="D1002" s="189"/>
      <c r="E1002" s="190">
        <v>6.77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247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99" t="s">
        <v>1037</v>
      </c>
      <c r="D1003" s="189"/>
      <c r="E1003" s="190">
        <v>8.48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247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9" t="s">
        <v>832</v>
      </c>
      <c r="D1004" s="189"/>
      <c r="E1004" s="190">
        <v>4.66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247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99" t="s">
        <v>833</v>
      </c>
      <c r="D1005" s="189"/>
      <c r="E1005" s="190">
        <v>1.64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247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7"/>
      <c r="B1006" s="158"/>
      <c r="C1006" s="199" t="s">
        <v>834</v>
      </c>
      <c r="D1006" s="189"/>
      <c r="E1006" s="190">
        <v>1.45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247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7"/>
      <c r="B1007" s="158"/>
      <c r="C1007" s="199" t="s">
        <v>835</v>
      </c>
      <c r="D1007" s="189"/>
      <c r="E1007" s="190">
        <v>1.52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247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7"/>
      <c r="B1008" s="158"/>
      <c r="C1008" s="199" t="s">
        <v>836</v>
      </c>
      <c r="D1008" s="189"/>
      <c r="E1008" s="190">
        <v>2.7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247</v>
      </c>
      <c r="AH1008" s="150">
        <v>0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199" t="s">
        <v>822</v>
      </c>
      <c r="D1009" s="189"/>
      <c r="E1009" s="190">
        <v>2.5099999999999998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247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57"/>
      <c r="B1010" s="158"/>
      <c r="C1010" s="199" t="s">
        <v>823</v>
      </c>
      <c r="D1010" s="189"/>
      <c r="E1010" s="190">
        <v>1.32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247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99" t="s">
        <v>824</v>
      </c>
      <c r="D1011" s="189"/>
      <c r="E1011" s="190">
        <v>5.16</v>
      </c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247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7"/>
      <c r="B1012" s="158"/>
      <c r="C1012" s="199" t="s">
        <v>825</v>
      </c>
      <c r="D1012" s="189"/>
      <c r="E1012" s="190">
        <v>3.54</v>
      </c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247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9" t="s">
        <v>924</v>
      </c>
      <c r="D1013" s="189"/>
      <c r="E1013" s="190"/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247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57"/>
      <c r="B1014" s="158"/>
      <c r="C1014" s="199" t="s">
        <v>925</v>
      </c>
      <c r="D1014" s="189"/>
      <c r="E1014" s="190">
        <v>7.2384000000000004</v>
      </c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247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67">
        <v>167</v>
      </c>
      <c r="B1015" s="168" t="s">
        <v>1133</v>
      </c>
      <c r="C1015" s="184" t="s">
        <v>1134</v>
      </c>
      <c r="D1015" s="169" t="s">
        <v>240</v>
      </c>
      <c r="E1015" s="170">
        <v>40.94</v>
      </c>
      <c r="F1015" s="171">
        <v>135</v>
      </c>
      <c r="G1015" s="172">
        <f>ROUND(E1015*F1015,2)</f>
        <v>5526.9</v>
      </c>
      <c r="H1015" s="171">
        <v>46.62</v>
      </c>
      <c r="I1015" s="172">
        <f>ROUND(E1015*H1015,2)</f>
        <v>1908.62</v>
      </c>
      <c r="J1015" s="171">
        <v>88.38</v>
      </c>
      <c r="K1015" s="172">
        <f>ROUND(E1015*J1015,2)</f>
        <v>3618.28</v>
      </c>
      <c r="L1015" s="172">
        <v>21</v>
      </c>
      <c r="M1015" s="172">
        <f>G1015*(1+L1015/100)</f>
        <v>6687.5489999999991</v>
      </c>
      <c r="N1015" s="172">
        <v>1.58E-3</v>
      </c>
      <c r="O1015" s="172">
        <f>ROUND(E1015*N1015,2)</f>
        <v>0.06</v>
      </c>
      <c r="P1015" s="172">
        <v>0</v>
      </c>
      <c r="Q1015" s="172">
        <f>ROUND(E1015*P1015,2)</f>
        <v>0</v>
      </c>
      <c r="R1015" s="172" t="s">
        <v>1117</v>
      </c>
      <c r="S1015" s="172" t="s">
        <v>201</v>
      </c>
      <c r="T1015" s="173" t="s">
        <v>201</v>
      </c>
      <c r="U1015" s="159">
        <v>0.214</v>
      </c>
      <c r="V1015" s="159">
        <f>ROUND(E1015*U1015,2)</f>
        <v>8.76</v>
      </c>
      <c r="W1015" s="159"/>
      <c r="X1015" s="159" t="s">
        <v>242</v>
      </c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243</v>
      </c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99" t="s">
        <v>1135</v>
      </c>
      <c r="D1016" s="189"/>
      <c r="E1016" s="190"/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247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199" t="s">
        <v>1136</v>
      </c>
      <c r="D1017" s="189"/>
      <c r="E1017" s="190">
        <v>16.72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247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158"/>
      <c r="C1018" s="199" t="s">
        <v>1137</v>
      </c>
      <c r="D1018" s="189"/>
      <c r="E1018" s="190">
        <v>24.22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247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x14ac:dyDescent="0.2">
      <c r="A1019" s="161" t="s">
        <v>196</v>
      </c>
      <c r="B1019" s="162" t="s">
        <v>107</v>
      </c>
      <c r="C1019" s="183" t="s">
        <v>108</v>
      </c>
      <c r="D1019" s="163"/>
      <c r="E1019" s="164"/>
      <c r="F1019" s="165"/>
      <c r="G1019" s="165">
        <f>SUMIF(AG1020:AG1036,"&lt;&gt;NOR",G1020:G1036)</f>
        <v>47236.2</v>
      </c>
      <c r="H1019" s="165"/>
      <c r="I1019" s="165">
        <f>SUM(I1020:I1036)</f>
        <v>3745.22</v>
      </c>
      <c r="J1019" s="165"/>
      <c r="K1019" s="165">
        <f>SUM(K1020:K1036)</f>
        <v>43490.979999999996</v>
      </c>
      <c r="L1019" s="165"/>
      <c r="M1019" s="165">
        <f>SUM(M1020:M1036)</f>
        <v>57155.802000000003</v>
      </c>
      <c r="N1019" s="165"/>
      <c r="O1019" s="165">
        <f>SUM(O1020:O1036)</f>
        <v>0.04</v>
      </c>
      <c r="P1019" s="165"/>
      <c r="Q1019" s="165">
        <f>SUM(Q1020:Q1036)</f>
        <v>0</v>
      </c>
      <c r="R1019" s="165"/>
      <c r="S1019" s="165"/>
      <c r="T1019" s="166"/>
      <c r="U1019" s="160"/>
      <c r="V1019" s="160">
        <f>SUM(V1020:V1036)</f>
        <v>112.41</v>
      </c>
      <c r="W1019" s="160"/>
      <c r="X1019" s="160"/>
      <c r="AG1019" t="s">
        <v>197</v>
      </c>
    </row>
    <row r="1020" spans="1:60" ht="56.25" outlineLevel="1" x14ac:dyDescent="0.2">
      <c r="A1020" s="167">
        <v>168</v>
      </c>
      <c r="B1020" s="168" t="s">
        <v>1138</v>
      </c>
      <c r="C1020" s="184" t="s">
        <v>1139</v>
      </c>
      <c r="D1020" s="169" t="s">
        <v>240</v>
      </c>
      <c r="E1020" s="170">
        <v>346</v>
      </c>
      <c r="F1020" s="171">
        <v>118.5</v>
      </c>
      <c r="G1020" s="172">
        <f>ROUND(E1020*F1020,2)</f>
        <v>41001</v>
      </c>
      <c r="H1020" s="171">
        <v>1.44</v>
      </c>
      <c r="I1020" s="172">
        <f>ROUND(E1020*H1020,2)</f>
        <v>498.24</v>
      </c>
      <c r="J1020" s="171">
        <v>117.06</v>
      </c>
      <c r="K1020" s="172">
        <f>ROUND(E1020*J1020,2)</f>
        <v>40502.76</v>
      </c>
      <c r="L1020" s="172">
        <v>21</v>
      </c>
      <c r="M1020" s="172">
        <f>G1020*(1+L1020/100)</f>
        <v>49611.21</v>
      </c>
      <c r="N1020" s="172">
        <v>4.0000000000000003E-5</v>
      </c>
      <c r="O1020" s="172">
        <f>ROUND(E1020*N1020,2)</f>
        <v>0.01</v>
      </c>
      <c r="P1020" s="172">
        <v>0</v>
      </c>
      <c r="Q1020" s="172">
        <f>ROUND(E1020*P1020,2)</f>
        <v>0</v>
      </c>
      <c r="R1020" s="172" t="s">
        <v>369</v>
      </c>
      <c r="S1020" s="172" t="s">
        <v>201</v>
      </c>
      <c r="T1020" s="173" t="s">
        <v>201</v>
      </c>
      <c r="U1020" s="159">
        <v>0.308</v>
      </c>
      <c r="V1020" s="159">
        <f>ROUND(E1020*U1020,2)</f>
        <v>106.57</v>
      </c>
      <c r="W1020" s="159"/>
      <c r="X1020" s="159" t="s">
        <v>242</v>
      </c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243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199" t="s">
        <v>246</v>
      </c>
      <c r="D1021" s="189"/>
      <c r="E1021" s="190"/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247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9" t="s">
        <v>1140</v>
      </c>
      <c r="D1022" s="189"/>
      <c r="E1022" s="190">
        <v>311</v>
      </c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247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57"/>
      <c r="B1023" s="158"/>
      <c r="C1023" s="199" t="s">
        <v>655</v>
      </c>
      <c r="D1023" s="189"/>
      <c r="E1023" s="190"/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247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7"/>
      <c r="B1024" s="158"/>
      <c r="C1024" s="199" t="s">
        <v>1141</v>
      </c>
      <c r="D1024" s="189"/>
      <c r="E1024" s="190">
        <v>35</v>
      </c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247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ht="22.5" outlineLevel="1" x14ac:dyDescent="0.2">
      <c r="A1025" s="167">
        <v>169</v>
      </c>
      <c r="B1025" s="168" t="s">
        <v>1142</v>
      </c>
      <c r="C1025" s="184" t="s">
        <v>1143</v>
      </c>
      <c r="D1025" s="169" t="s">
        <v>420</v>
      </c>
      <c r="E1025" s="170">
        <v>24</v>
      </c>
      <c r="F1025" s="171">
        <v>172.5</v>
      </c>
      <c r="G1025" s="172">
        <f>ROUND(E1025*F1025,2)</f>
        <v>4140</v>
      </c>
      <c r="H1025" s="171">
        <v>111.09</v>
      </c>
      <c r="I1025" s="172">
        <f>ROUND(E1025*H1025,2)</f>
        <v>2666.16</v>
      </c>
      <c r="J1025" s="171">
        <v>61.41</v>
      </c>
      <c r="K1025" s="172">
        <f>ROUND(E1025*J1025,2)</f>
        <v>1473.84</v>
      </c>
      <c r="L1025" s="172">
        <v>21</v>
      </c>
      <c r="M1025" s="172">
        <f>G1025*(1+L1025/100)</f>
        <v>5009.3999999999996</v>
      </c>
      <c r="N1025" s="172">
        <v>3.0000000000000001E-5</v>
      </c>
      <c r="O1025" s="172">
        <f>ROUND(E1025*N1025,2)</f>
        <v>0</v>
      </c>
      <c r="P1025" s="172">
        <v>0</v>
      </c>
      <c r="Q1025" s="172">
        <f>ROUND(E1025*P1025,2)</f>
        <v>0</v>
      </c>
      <c r="R1025" s="172" t="s">
        <v>450</v>
      </c>
      <c r="S1025" s="172" t="s">
        <v>201</v>
      </c>
      <c r="T1025" s="173" t="s">
        <v>201</v>
      </c>
      <c r="U1025" s="159">
        <v>0.125</v>
      </c>
      <c r="V1025" s="159">
        <f>ROUND(E1025*U1025,2)</f>
        <v>3</v>
      </c>
      <c r="W1025" s="159"/>
      <c r="X1025" s="159" t="s">
        <v>242</v>
      </c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243</v>
      </c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199" t="s">
        <v>550</v>
      </c>
      <c r="D1026" s="189"/>
      <c r="E1026" s="190"/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247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199" t="s">
        <v>522</v>
      </c>
      <c r="D1027" s="189"/>
      <c r="E1027" s="190">
        <v>8</v>
      </c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247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199" t="s">
        <v>714</v>
      </c>
      <c r="D1028" s="189"/>
      <c r="E1028" s="190"/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247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199" t="s">
        <v>1144</v>
      </c>
      <c r="D1029" s="189"/>
      <c r="E1029" s="190">
        <v>16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247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ht="22.5" outlineLevel="1" x14ac:dyDescent="0.2">
      <c r="A1030" s="167">
        <v>170</v>
      </c>
      <c r="B1030" s="168" t="s">
        <v>1145</v>
      </c>
      <c r="C1030" s="184" t="s">
        <v>1146</v>
      </c>
      <c r="D1030" s="169" t="s">
        <v>353</v>
      </c>
      <c r="E1030" s="170">
        <v>2.7</v>
      </c>
      <c r="F1030" s="171">
        <v>776</v>
      </c>
      <c r="G1030" s="172">
        <f>ROUND(E1030*F1030,2)</f>
        <v>2095.1999999999998</v>
      </c>
      <c r="H1030" s="171">
        <v>215.12</v>
      </c>
      <c r="I1030" s="172">
        <f>ROUND(E1030*H1030,2)</f>
        <v>580.82000000000005</v>
      </c>
      <c r="J1030" s="171">
        <v>560.88</v>
      </c>
      <c r="K1030" s="172">
        <f>ROUND(E1030*J1030,2)</f>
        <v>1514.38</v>
      </c>
      <c r="L1030" s="172">
        <v>21</v>
      </c>
      <c r="M1030" s="172">
        <f>G1030*(1+L1030/100)</f>
        <v>2535.1919999999996</v>
      </c>
      <c r="N1030" s="172">
        <v>1.261E-2</v>
      </c>
      <c r="O1030" s="172">
        <f>ROUND(E1030*N1030,2)</f>
        <v>0.03</v>
      </c>
      <c r="P1030" s="172">
        <v>0</v>
      </c>
      <c r="Q1030" s="172">
        <f>ROUND(E1030*P1030,2)</f>
        <v>0</v>
      </c>
      <c r="R1030" s="172" t="s">
        <v>369</v>
      </c>
      <c r="S1030" s="172" t="s">
        <v>201</v>
      </c>
      <c r="T1030" s="173" t="s">
        <v>201</v>
      </c>
      <c r="U1030" s="159">
        <v>1.05</v>
      </c>
      <c r="V1030" s="159">
        <f>ROUND(E1030*U1030,2)</f>
        <v>2.84</v>
      </c>
      <c r="W1030" s="159"/>
      <c r="X1030" s="159" t="s">
        <v>242</v>
      </c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243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262" t="s">
        <v>2533</v>
      </c>
      <c r="D1031" s="263"/>
      <c r="E1031" s="263"/>
      <c r="F1031" s="263"/>
      <c r="G1031" s="263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206</v>
      </c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7"/>
      <c r="B1032" s="158"/>
      <c r="C1032" s="271" t="s">
        <v>1147</v>
      </c>
      <c r="D1032" s="272"/>
      <c r="E1032" s="272"/>
      <c r="F1032" s="272"/>
      <c r="G1032" s="272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206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7"/>
      <c r="B1033" s="158"/>
      <c r="C1033" s="271" t="s">
        <v>1148</v>
      </c>
      <c r="D1033" s="272"/>
      <c r="E1033" s="272"/>
      <c r="F1033" s="272"/>
      <c r="G1033" s="272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206</v>
      </c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271" t="s">
        <v>1149</v>
      </c>
      <c r="D1034" s="272"/>
      <c r="E1034" s="272"/>
      <c r="F1034" s="272"/>
      <c r="G1034" s="272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206</v>
      </c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74" t="str">
        <f>C1034</f>
        <v>- standardního tmelení Q2, to je: základní tmelení Q1+ dodatečné tmelení (tmelení najemno) a případné přebroušení.</v>
      </c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158"/>
      <c r="C1035" s="199" t="s">
        <v>655</v>
      </c>
      <c r="D1035" s="189"/>
      <c r="E1035" s="190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247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7"/>
      <c r="B1036" s="158"/>
      <c r="C1036" s="199" t="s">
        <v>1150</v>
      </c>
      <c r="D1036" s="189"/>
      <c r="E1036" s="190">
        <v>2.7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247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x14ac:dyDescent="0.2">
      <c r="A1037" s="161" t="s">
        <v>196</v>
      </c>
      <c r="B1037" s="162" t="s">
        <v>109</v>
      </c>
      <c r="C1037" s="183" t="s">
        <v>110</v>
      </c>
      <c r="D1037" s="163"/>
      <c r="E1037" s="164"/>
      <c r="F1037" s="165"/>
      <c r="G1037" s="165">
        <f>SUMIF(AG1038:AG1348,"&lt;&gt;NOR",G1038:G1348)</f>
        <v>182866.92</v>
      </c>
      <c r="H1037" s="165"/>
      <c r="I1037" s="165">
        <f>SUM(I1038:I1348)</f>
        <v>7789.34</v>
      </c>
      <c r="J1037" s="165"/>
      <c r="K1037" s="165">
        <f>SUM(K1038:K1348)</f>
        <v>175077.57</v>
      </c>
      <c r="L1037" s="165"/>
      <c r="M1037" s="165">
        <f>SUM(M1038:M1348)</f>
        <v>221268.97319999998</v>
      </c>
      <c r="N1037" s="165"/>
      <c r="O1037" s="165">
        <f>SUM(O1038:O1348)</f>
        <v>0.31</v>
      </c>
      <c r="P1037" s="165"/>
      <c r="Q1037" s="165">
        <f>SUM(Q1038:Q1348)</f>
        <v>116.02999999999997</v>
      </c>
      <c r="R1037" s="165"/>
      <c r="S1037" s="165"/>
      <c r="T1037" s="166"/>
      <c r="U1037" s="160"/>
      <c r="V1037" s="160">
        <f>SUM(V1038:V1348)</f>
        <v>466.60000000000008</v>
      </c>
      <c r="W1037" s="160"/>
      <c r="X1037" s="160"/>
      <c r="AG1037" t="s">
        <v>197</v>
      </c>
    </row>
    <row r="1038" spans="1:60" outlineLevel="1" x14ac:dyDescent="0.2">
      <c r="A1038" s="167">
        <v>171</v>
      </c>
      <c r="B1038" s="168" t="s">
        <v>1151</v>
      </c>
      <c r="C1038" s="184" t="s">
        <v>1152</v>
      </c>
      <c r="D1038" s="169" t="s">
        <v>252</v>
      </c>
      <c r="E1038" s="170">
        <v>1.1519999999999999</v>
      </c>
      <c r="F1038" s="171">
        <v>3320</v>
      </c>
      <c r="G1038" s="172">
        <f>ROUND(E1038*F1038,2)</f>
        <v>3824.64</v>
      </c>
      <c r="H1038" s="171">
        <v>0</v>
      </c>
      <c r="I1038" s="172">
        <f>ROUND(E1038*H1038,2)</f>
        <v>0</v>
      </c>
      <c r="J1038" s="171">
        <v>3320</v>
      </c>
      <c r="K1038" s="172">
        <f>ROUND(E1038*J1038,2)</f>
        <v>3824.64</v>
      </c>
      <c r="L1038" s="172">
        <v>21</v>
      </c>
      <c r="M1038" s="172">
        <f>G1038*(1+L1038/100)</f>
        <v>4627.8143999999993</v>
      </c>
      <c r="N1038" s="172">
        <v>0</v>
      </c>
      <c r="O1038" s="172">
        <f>ROUND(E1038*N1038,2)</f>
        <v>0</v>
      </c>
      <c r="P1038" s="172">
        <v>2</v>
      </c>
      <c r="Q1038" s="172">
        <f>ROUND(E1038*P1038,2)</f>
        <v>2.2999999999999998</v>
      </c>
      <c r="R1038" s="172" t="s">
        <v>1153</v>
      </c>
      <c r="S1038" s="172" t="s">
        <v>201</v>
      </c>
      <c r="T1038" s="173" t="s">
        <v>201</v>
      </c>
      <c r="U1038" s="159">
        <v>6.4359999999999999</v>
      </c>
      <c r="V1038" s="159">
        <f>ROUND(E1038*U1038,2)</f>
        <v>7.41</v>
      </c>
      <c r="W1038" s="159"/>
      <c r="X1038" s="159" t="s">
        <v>242</v>
      </c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243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158"/>
      <c r="C1039" s="273" t="s">
        <v>1154</v>
      </c>
      <c r="D1039" s="274"/>
      <c r="E1039" s="274"/>
      <c r="F1039" s="274"/>
      <c r="G1039" s="274"/>
      <c r="H1039" s="159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245</v>
      </c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99" t="s">
        <v>256</v>
      </c>
      <c r="D1040" s="189"/>
      <c r="E1040" s="190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247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58"/>
      <c r="C1041" s="199" t="s">
        <v>1155</v>
      </c>
      <c r="D1041" s="189"/>
      <c r="E1041" s="190">
        <v>0.504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247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7"/>
      <c r="B1042" s="158"/>
      <c r="C1042" s="199" t="s">
        <v>1156</v>
      </c>
      <c r="D1042" s="189"/>
      <c r="E1042" s="190">
        <v>0.64800000000000002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247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67">
        <v>172</v>
      </c>
      <c r="B1043" s="168" t="s">
        <v>1157</v>
      </c>
      <c r="C1043" s="184" t="s">
        <v>1158</v>
      </c>
      <c r="D1043" s="169" t="s">
        <v>240</v>
      </c>
      <c r="E1043" s="170">
        <v>14.972</v>
      </c>
      <c r="F1043" s="171">
        <v>161.5</v>
      </c>
      <c r="G1043" s="172">
        <f>ROUND(E1043*F1043,2)</f>
        <v>2417.98</v>
      </c>
      <c r="H1043" s="171">
        <v>15.3</v>
      </c>
      <c r="I1043" s="172">
        <f>ROUND(E1043*H1043,2)</f>
        <v>229.07</v>
      </c>
      <c r="J1043" s="171">
        <v>146.19999999999999</v>
      </c>
      <c r="K1043" s="172">
        <f>ROUND(E1043*J1043,2)</f>
        <v>2188.91</v>
      </c>
      <c r="L1043" s="172">
        <v>21</v>
      </c>
      <c r="M1043" s="172">
        <f>G1043*(1+L1043/100)</f>
        <v>2925.7557999999999</v>
      </c>
      <c r="N1043" s="172">
        <v>6.7000000000000002E-4</v>
      </c>
      <c r="O1043" s="172">
        <f>ROUND(E1043*N1043,2)</f>
        <v>0.01</v>
      </c>
      <c r="P1043" s="172">
        <v>0.31900000000000001</v>
      </c>
      <c r="Q1043" s="172">
        <f>ROUND(E1043*P1043,2)</f>
        <v>4.78</v>
      </c>
      <c r="R1043" s="172" t="s">
        <v>1153</v>
      </c>
      <c r="S1043" s="172" t="s">
        <v>201</v>
      </c>
      <c r="T1043" s="173" t="s">
        <v>201</v>
      </c>
      <c r="U1043" s="159">
        <v>0.317</v>
      </c>
      <c r="V1043" s="159">
        <f>ROUND(E1043*U1043,2)</f>
        <v>4.75</v>
      </c>
      <c r="W1043" s="159"/>
      <c r="X1043" s="159" t="s">
        <v>242</v>
      </c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243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ht="22.5" outlineLevel="1" x14ac:dyDescent="0.2">
      <c r="A1044" s="157"/>
      <c r="B1044" s="158"/>
      <c r="C1044" s="273" t="s">
        <v>1159</v>
      </c>
      <c r="D1044" s="274"/>
      <c r="E1044" s="274"/>
      <c r="F1044" s="274"/>
      <c r="G1044" s="274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245</v>
      </c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74" t="str">
        <f>C1044</f>
        <v>nebo vybourání otvorů průřezové plochy přes 4 m2 v příčkách, včetně pomocného lešení o výšce podlahy do 1900 mm a pro zatížení do 1,5 kPa  (150 kg/m2),</v>
      </c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7"/>
      <c r="B1045" s="158"/>
      <c r="C1045" s="199" t="s">
        <v>246</v>
      </c>
      <c r="D1045" s="189"/>
      <c r="E1045" s="190"/>
      <c r="F1045" s="159"/>
      <c r="G1045" s="159"/>
      <c r="H1045" s="159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247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99" t="s">
        <v>1160</v>
      </c>
      <c r="D1046" s="189"/>
      <c r="E1046" s="190">
        <v>5.2489999999999997</v>
      </c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247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7"/>
      <c r="B1047" s="158"/>
      <c r="C1047" s="199" t="s">
        <v>1161</v>
      </c>
      <c r="D1047" s="189"/>
      <c r="E1047" s="190">
        <v>11.89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247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7"/>
      <c r="B1048" s="158"/>
      <c r="C1048" s="199" t="s">
        <v>1162</v>
      </c>
      <c r="D1048" s="189"/>
      <c r="E1048" s="190">
        <v>-2.1669999999999998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247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67">
        <v>173</v>
      </c>
      <c r="B1049" s="168" t="s">
        <v>1163</v>
      </c>
      <c r="C1049" s="184" t="s">
        <v>1164</v>
      </c>
      <c r="D1049" s="169" t="s">
        <v>240</v>
      </c>
      <c r="E1049" s="170">
        <v>11.3695</v>
      </c>
      <c r="F1049" s="171">
        <v>112</v>
      </c>
      <c r="G1049" s="172">
        <f>ROUND(E1049*F1049,2)</f>
        <v>1273.3800000000001</v>
      </c>
      <c r="H1049" s="171">
        <v>15.3</v>
      </c>
      <c r="I1049" s="172">
        <f>ROUND(E1049*H1049,2)</f>
        <v>173.95</v>
      </c>
      <c r="J1049" s="171">
        <v>96.7</v>
      </c>
      <c r="K1049" s="172">
        <f>ROUND(E1049*J1049,2)</f>
        <v>1099.43</v>
      </c>
      <c r="L1049" s="172">
        <v>21</v>
      </c>
      <c r="M1049" s="172">
        <f>G1049*(1+L1049/100)</f>
        <v>1540.7898</v>
      </c>
      <c r="N1049" s="172">
        <v>6.7000000000000002E-4</v>
      </c>
      <c r="O1049" s="172">
        <f>ROUND(E1049*N1049,2)</f>
        <v>0.01</v>
      </c>
      <c r="P1049" s="172">
        <v>0.154</v>
      </c>
      <c r="Q1049" s="172">
        <f>ROUND(E1049*P1049,2)</f>
        <v>1.75</v>
      </c>
      <c r="R1049" s="172" t="s">
        <v>1153</v>
      </c>
      <c r="S1049" s="172" t="s">
        <v>201</v>
      </c>
      <c r="T1049" s="173" t="s">
        <v>201</v>
      </c>
      <c r="U1049" s="159">
        <v>0.21</v>
      </c>
      <c r="V1049" s="159">
        <f>ROUND(E1049*U1049,2)</f>
        <v>2.39</v>
      </c>
      <c r="W1049" s="159"/>
      <c r="X1049" s="159" t="s">
        <v>242</v>
      </c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243</v>
      </c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ht="22.5" outlineLevel="1" x14ac:dyDescent="0.2">
      <c r="A1050" s="157"/>
      <c r="B1050" s="158"/>
      <c r="C1050" s="273" t="s">
        <v>1159</v>
      </c>
      <c r="D1050" s="274"/>
      <c r="E1050" s="274"/>
      <c r="F1050" s="274"/>
      <c r="G1050" s="274"/>
      <c r="H1050" s="159"/>
      <c r="I1050" s="159"/>
      <c r="J1050" s="159"/>
      <c r="K1050" s="159"/>
      <c r="L1050" s="159"/>
      <c r="M1050" s="159"/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245</v>
      </c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74" t="str">
        <f>C1050</f>
        <v>nebo vybourání otvorů průřezové plochy přes 4 m2 v příčkách, včetně pomocného lešení o výšce podlahy do 1900 mm a pro zatížení do 1,5 kPa  (150 kg/m2),</v>
      </c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7"/>
      <c r="B1051" s="158"/>
      <c r="C1051" s="199" t="s">
        <v>246</v>
      </c>
      <c r="D1051" s="189"/>
      <c r="E1051" s="190"/>
      <c r="F1051" s="159"/>
      <c r="G1051" s="159"/>
      <c r="H1051" s="159"/>
      <c r="I1051" s="159"/>
      <c r="J1051" s="159"/>
      <c r="K1051" s="159"/>
      <c r="L1051" s="159"/>
      <c r="M1051" s="159"/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247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99" t="s">
        <v>1165</v>
      </c>
      <c r="D1052" s="189"/>
      <c r="E1052" s="190">
        <v>12.2235</v>
      </c>
      <c r="F1052" s="159"/>
      <c r="G1052" s="159"/>
      <c r="H1052" s="159"/>
      <c r="I1052" s="159"/>
      <c r="J1052" s="159"/>
      <c r="K1052" s="159"/>
      <c r="L1052" s="159"/>
      <c r="M1052" s="159"/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247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7"/>
      <c r="B1053" s="158"/>
      <c r="C1053" s="199" t="s">
        <v>599</v>
      </c>
      <c r="D1053" s="189"/>
      <c r="E1053" s="190">
        <v>-3.1520000000000001</v>
      </c>
      <c r="F1053" s="159"/>
      <c r="G1053" s="159"/>
      <c r="H1053" s="159"/>
      <c r="I1053" s="159"/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247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7"/>
      <c r="B1054" s="158"/>
      <c r="C1054" s="199" t="s">
        <v>1166</v>
      </c>
      <c r="D1054" s="189"/>
      <c r="E1054" s="190">
        <v>3.48</v>
      </c>
      <c r="F1054" s="159"/>
      <c r="G1054" s="159"/>
      <c r="H1054" s="159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247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7"/>
      <c r="B1055" s="158"/>
      <c r="C1055" s="199" t="s">
        <v>1167</v>
      </c>
      <c r="D1055" s="189"/>
      <c r="E1055" s="190">
        <v>-1.1819999999999999</v>
      </c>
      <c r="F1055" s="159"/>
      <c r="G1055" s="159"/>
      <c r="H1055" s="159"/>
      <c r="I1055" s="159"/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247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ht="22.5" outlineLevel="1" x14ac:dyDescent="0.2">
      <c r="A1056" s="167">
        <v>174</v>
      </c>
      <c r="B1056" s="168" t="s">
        <v>1168</v>
      </c>
      <c r="C1056" s="184" t="s">
        <v>1169</v>
      </c>
      <c r="D1056" s="169" t="s">
        <v>252</v>
      </c>
      <c r="E1056" s="170">
        <v>10.29049</v>
      </c>
      <c r="F1056" s="171">
        <v>802</v>
      </c>
      <c r="G1056" s="172">
        <f>ROUND(E1056*F1056,2)</f>
        <v>8252.9699999999993</v>
      </c>
      <c r="H1056" s="171">
        <v>29.37</v>
      </c>
      <c r="I1056" s="172">
        <f>ROUND(E1056*H1056,2)</f>
        <v>302.23</v>
      </c>
      <c r="J1056" s="171">
        <v>772.63</v>
      </c>
      <c r="K1056" s="172">
        <f>ROUND(E1056*J1056,2)</f>
        <v>7950.74</v>
      </c>
      <c r="L1056" s="172">
        <v>21</v>
      </c>
      <c r="M1056" s="172">
        <f>G1056*(1+L1056/100)</f>
        <v>9986.0936999999994</v>
      </c>
      <c r="N1056" s="172">
        <v>1.2800000000000001E-3</v>
      </c>
      <c r="O1056" s="172">
        <f>ROUND(E1056*N1056,2)</f>
        <v>0.01</v>
      </c>
      <c r="P1056" s="172">
        <v>1.8</v>
      </c>
      <c r="Q1056" s="172">
        <f>ROUND(E1056*P1056,2)</f>
        <v>18.52</v>
      </c>
      <c r="R1056" s="172" t="s">
        <v>1153</v>
      </c>
      <c r="S1056" s="172" t="s">
        <v>201</v>
      </c>
      <c r="T1056" s="173" t="s">
        <v>201</v>
      </c>
      <c r="U1056" s="159">
        <v>1.52</v>
      </c>
      <c r="V1056" s="159">
        <f>ROUND(E1056*U1056,2)</f>
        <v>15.64</v>
      </c>
      <c r="W1056" s="159"/>
      <c r="X1056" s="159" t="s">
        <v>242</v>
      </c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243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ht="22.5" outlineLevel="1" x14ac:dyDescent="0.2">
      <c r="A1057" s="157"/>
      <c r="B1057" s="158"/>
      <c r="C1057" s="273" t="s">
        <v>1170</v>
      </c>
      <c r="D1057" s="274"/>
      <c r="E1057" s="274"/>
      <c r="F1057" s="274"/>
      <c r="G1057" s="274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245</v>
      </c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74" t="str">
        <f>C1057</f>
        <v>nebo vybourání otvorů průřezové plochy přes 4 m2 ve zdivu nadzákladovém, včetně pomocného lešení o výšce podlahy do 1900 mm a pro zatížení do 1,5 kPa  (150 kg/m2)</v>
      </c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99" t="s">
        <v>246</v>
      </c>
      <c r="D1058" s="189"/>
      <c r="E1058" s="190"/>
      <c r="F1058" s="159"/>
      <c r="G1058" s="159"/>
      <c r="H1058" s="159"/>
      <c r="I1058" s="159"/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247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7"/>
      <c r="B1059" s="158"/>
      <c r="C1059" s="199" t="s">
        <v>1171</v>
      </c>
      <c r="D1059" s="189"/>
      <c r="E1059" s="190">
        <v>1.0206</v>
      </c>
      <c r="F1059" s="159"/>
      <c r="G1059" s="159"/>
      <c r="H1059" s="159"/>
      <c r="I1059" s="159"/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247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58"/>
      <c r="C1060" s="199" t="s">
        <v>1172</v>
      </c>
      <c r="D1060" s="189"/>
      <c r="E1060" s="190">
        <v>4.8216000000000001</v>
      </c>
      <c r="F1060" s="159"/>
      <c r="G1060" s="159"/>
      <c r="H1060" s="159"/>
      <c r="I1060" s="159"/>
      <c r="J1060" s="159"/>
      <c r="K1060" s="159"/>
      <c r="L1060" s="159"/>
      <c r="M1060" s="159"/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247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7"/>
      <c r="B1061" s="158"/>
      <c r="C1061" s="199" t="s">
        <v>1173</v>
      </c>
      <c r="D1061" s="189"/>
      <c r="E1061" s="190">
        <v>-0.36449999999999999</v>
      </c>
      <c r="F1061" s="159"/>
      <c r="G1061" s="159"/>
      <c r="H1061" s="159"/>
      <c r="I1061" s="159"/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247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58"/>
      <c r="C1062" s="199" t="s">
        <v>1174</v>
      </c>
      <c r="D1062" s="189"/>
      <c r="E1062" s="190">
        <v>-0.9456</v>
      </c>
      <c r="F1062" s="159"/>
      <c r="G1062" s="159"/>
      <c r="H1062" s="159"/>
      <c r="I1062" s="159"/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247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7"/>
      <c r="B1063" s="158"/>
      <c r="C1063" s="199" t="s">
        <v>1175</v>
      </c>
      <c r="D1063" s="189"/>
      <c r="E1063" s="190">
        <v>0.52200000000000002</v>
      </c>
      <c r="F1063" s="159"/>
      <c r="G1063" s="159"/>
      <c r="H1063" s="159"/>
      <c r="I1063" s="159"/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247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199" t="s">
        <v>1176</v>
      </c>
      <c r="D1064" s="189"/>
      <c r="E1064" s="190">
        <v>0.41760000000000003</v>
      </c>
      <c r="F1064" s="159"/>
      <c r="G1064" s="159"/>
      <c r="H1064" s="159"/>
      <c r="I1064" s="159"/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247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158"/>
      <c r="C1065" s="199" t="s">
        <v>1177</v>
      </c>
      <c r="D1065" s="189"/>
      <c r="E1065" s="190">
        <v>3.6974999999999998</v>
      </c>
      <c r="F1065" s="159"/>
      <c r="G1065" s="159"/>
      <c r="H1065" s="159"/>
      <c r="I1065" s="159"/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247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199" t="s">
        <v>1178</v>
      </c>
      <c r="D1066" s="189"/>
      <c r="E1066" s="190">
        <v>1.1212899999999999</v>
      </c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247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ht="22.5" outlineLevel="1" x14ac:dyDescent="0.2">
      <c r="A1067" s="167">
        <v>175</v>
      </c>
      <c r="B1067" s="168" t="s">
        <v>1179</v>
      </c>
      <c r="C1067" s="184" t="s">
        <v>1180</v>
      </c>
      <c r="D1067" s="169" t="s">
        <v>252</v>
      </c>
      <c r="E1067" s="170">
        <v>6.7880000000000003</v>
      </c>
      <c r="F1067" s="171">
        <v>998</v>
      </c>
      <c r="G1067" s="172">
        <f>ROUND(E1067*F1067,2)</f>
        <v>6774.42</v>
      </c>
      <c r="H1067" s="171">
        <v>0</v>
      </c>
      <c r="I1067" s="172">
        <f>ROUND(E1067*H1067,2)</f>
        <v>0</v>
      </c>
      <c r="J1067" s="171">
        <v>998</v>
      </c>
      <c r="K1067" s="172">
        <f>ROUND(E1067*J1067,2)</f>
        <v>6774.42</v>
      </c>
      <c r="L1067" s="172">
        <v>21</v>
      </c>
      <c r="M1067" s="172">
        <f>G1067*(1+L1067/100)</f>
        <v>8197.0481999999993</v>
      </c>
      <c r="N1067" s="172">
        <v>0</v>
      </c>
      <c r="O1067" s="172">
        <f>ROUND(E1067*N1067,2)</f>
        <v>0</v>
      </c>
      <c r="P1067" s="172">
        <v>1.5940000000000001</v>
      </c>
      <c r="Q1067" s="172">
        <f>ROUND(E1067*P1067,2)</f>
        <v>10.82</v>
      </c>
      <c r="R1067" s="172" t="s">
        <v>1153</v>
      </c>
      <c r="S1067" s="172" t="s">
        <v>201</v>
      </c>
      <c r="T1067" s="173" t="s">
        <v>201</v>
      </c>
      <c r="U1067" s="159">
        <v>2.42</v>
      </c>
      <c r="V1067" s="159">
        <f>ROUND(E1067*U1067,2)</f>
        <v>16.43</v>
      </c>
      <c r="W1067" s="159"/>
      <c r="X1067" s="159" t="s">
        <v>242</v>
      </c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243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ht="22.5" outlineLevel="1" x14ac:dyDescent="0.2">
      <c r="A1068" s="157"/>
      <c r="B1068" s="158"/>
      <c r="C1068" s="273" t="s">
        <v>1170</v>
      </c>
      <c r="D1068" s="274"/>
      <c r="E1068" s="274"/>
      <c r="F1068" s="274"/>
      <c r="G1068" s="274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245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74" t="str">
        <f>C1068</f>
        <v>nebo vybourání otvorů průřezové plochy přes 4 m2 ve zdivu nadzákladovém, včetně pomocného lešení o výšce podlahy do 1900 mm a pro zatížení do 1,5 kPa  (150 kg/m2)</v>
      </c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58"/>
      <c r="C1069" s="199" t="s">
        <v>1181</v>
      </c>
      <c r="D1069" s="189"/>
      <c r="E1069" s="190"/>
      <c r="F1069" s="159"/>
      <c r="G1069" s="159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247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99" t="s">
        <v>434</v>
      </c>
      <c r="D1070" s="189"/>
      <c r="E1070" s="190"/>
      <c r="F1070" s="159"/>
      <c r="G1070" s="159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247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7"/>
      <c r="B1071" s="158"/>
      <c r="C1071" s="199" t="s">
        <v>1182</v>
      </c>
      <c r="D1071" s="189"/>
      <c r="E1071" s="190">
        <v>1.0529999999999999</v>
      </c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247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7"/>
      <c r="B1072" s="158"/>
      <c r="C1072" s="199" t="s">
        <v>1183</v>
      </c>
      <c r="D1072" s="189"/>
      <c r="E1072" s="190">
        <v>5.7350000000000003</v>
      </c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247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67">
        <v>176</v>
      </c>
      <c r="B1073" s="168" t="s">
        <v>1184</v>
      </c>
      <c r="C1073" s="184" t="s">
        <v>1185</v>
      </c>
      <c r="D1073" s="169" t="s">
        <v>252</v>
      </c>
      <c r="E1073" s="170">
        <v>0.13500000000000001</v>
      </c>
      <c r="F1073" s="171">
        <v>4405</v>
      </c>
      <c r="G1073" s="172">
        <f>ROUND(E1073*F1073,2)</f>
        <v>594.67999999999995</v>
      </c>
      <c r="H1073" s="171">
        <v>33.68</v>
      </c>
      <c r="I1073" s="172">
        <f>ROUND(E1073*H1073,2)</f>
        <v>4.55</v>
      </c>
      <c r="J1073" s="171">
        <v>4371.32</v>
      </c>
      <c r="K1073" s="172">
        <f>ROUND(E1073*J1073,2)</f>
        <v>590.13</v>
      </c>
      <c r="L1073" s="172">
        <v>21</v>
      </c>
      <c r="M1073" s="172">
        <f>G1073*(1+L1073/100)</f>
        <v>719.56279999999992</v>
      </c>
      <c r="N1073" s="172">
        <v>1.47E-3</v>
      </c>
      <c r="O1073" s="172">
        <f>ROUND(E1073*N1073,2)</f>
        <v>0</v>
      </c>
      <c r="P1073" s="172">
        <v>2.4</v>
      </c>
      <c r="Q1073" s="172">
        <f>ROUND(E1073*P1073,2)</f>
        <v>0.32</v>
      </c>
      <c r="R1073" s="172" t="s">
        <v>1153</v>
      </c>
      <c r="S1073" s="172" t="s">
        <v>201</v>
      </c>
      <c r="T1073" s="173" t="s">
        <v>201</v>
      </c>
      <c r="U1073" s="159">
        <v>8.5</v>
      </c>
      <c r="V1073" s="159">
        <f>ROUND(E1073*U1073,2)</f>
        <v>1.1499999999999999</v>
      </c>
      <c r="W1073" s="159"/>
      <c r="X1073" s="159" t="s">
        <v>242</v>
      </c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243</v>
      </c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22.5" outlineLevel="1" x14ac:dyDescent="0.2">
      <c r="A1074" s="157"/>
      <c r="B1074" s="158"/>
      <c r="C1074" s="273" t="s">
        <v>1186</v>
      </c>
      <c r="D1074" s="274"/>
      <c r="E1074" s="274"/>
      <c r="F1074" s="274"/>
      <c r="G1074" s="274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245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74" t="str">
        <f>C1074</f>
        <v>nebo vybourání otvorů průřezové plochy přes 4 m2 ve zdivu železobetonovém, včetně pomocného lešení o výšce podlahy do 1900 mm a pro zatížení do 1,5 kPa  (150 kg/m2),</v>
      </c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7"/>
      <c r="B1075" s="158"/>
      <c r="C1075" s="199" t="s">
        <v>576</v>
      </c>
      <c r="D1075" s="189"/>
      <c r="E1075" s="190"/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247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7"/>
      <c r="B1076" s="158"/>
      <c r="C1076" s="199" t="s">
        <v>1187</v>
      </c>
      <c r="D1076" s="189"/>
      <c r="E1076" s="190">
        <v>0.13500000000000001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247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22.5" outlineLevel="1" x14ac:dyDescent="0.2">
      <c r="A1077" s="167">
        <v>177</v>
      </c>
      <c r="B1077" s="168" t="s">
        <v>1188</v>
      </c>
      <c r="C1077" s="184" t="s">
        <v>1189</v>
      </c>
      <c r="D1077" s="169" t="s">
        <v>240</v>
      </c>
      <c r="E1077" s="170">
        <v>47.39</v>
      </c>
      <c r="F1077" s="171">
        <v>138.5</v>
      </c>
      <c r="G1077" s="172">
        <f>ROUND(E1077*F1077,2)</f>
        <v>6563.52</v>
      </c>
      <c r="H1077" s="171">
        <v>7.6</v>
      </c>
      <c r="I1077" s="172">
        <f>ROUND(E1077*H1077,2)</f>
        <v>360.16</v>
      </c>
      <c r="J1077" s="171">
        <v>130.9</v>
      </c>
      <c r="K1077" s="172">
        <f>ROUND(E1077*J1077,2)</f>
        <v>6203.35</v>
      </c>
      <c r="L1077" s="172">
        <v>21</v>
      </c>
      <c r="M1077" s="172">
        <f>G1077*(1+L1077/100)</f>
        <v>7941.8591999999999</v>
      </c>
      <c r="N1077" s="172">
        <v>3.3E-4</v>
      </c>
      <c r="O1077" s="172">
        <f>ROUND(E1077*N1077,2)</f>
        <v>0.02</v>
      </c>
      <c r="P1077" s="172">
        <v>1.183E-2</v>
      </c>
      <c r="Q1077" s="172">
        <f>ROUND(E1077*P1077,2)</f>
        <v>0.56000000000000005</v>
      </c>
      <c r="R1077" s="172" t="s">
        <v>1153</v>
      </c>
      <c r="S1077" s="172" t="s">
        <v>201</v>
      </c>
      <c r="T1077" s="173" t="s">
        <v>201</v>
      </c>
      <c r="U1077" s="159">
        <v>0.34599999999999997</v>
      </c>
      <c r="V1077" s="159">
        <f>ROUND(E1077*U1077,2)</f>
        <v>16.399999999999999</v>
      </c>
      <c r="W1077" s="159"/>
      <c r="X1077" s="159" t="s">
        <v>242</v>
      </c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243</v>
      </c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7"/>
      <c r="B1078" s="158"/>
      <c r="C1078" s="262" t="s">
        <v>1190</v>
      </c>
      <c r="D1078" s="263"/>
      <c r="E1078" s="263"/>
      <c r="F1078" s="263"/>
      <c r="G1078" s="263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206</v>
      </c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199" t="s">
        <v>576</v>
      </c>
      <c r="D1079" s="189"/>
      <c r="E1079" s="190"/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247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7"/>
      <c r="B1080" s="158"/>
      <c r="C1080" s="199" t="s">
        <v>776</v>
      </c>
      <c r="D1080" s="189"/>
      <c r="E1080" s="190">
        <v>47.39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247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67">
        <v>178</v>
      </c>
      <c r="B1081" s="168" t="s">
        <v>1191</v>
      </c>
      <c r="C1081" s="184" t="s">
        <v>1192</v>
      </c>
      <c r="D1081" s="169" t="s">
        <v>353</v>
      </c>
      <c r="E1081" s="170">
        <v>2.1</v>
      </c>
      <c r="F1081" s="171">
        <v>237.5</v>
      </c>
      <c r="G1081" s="172">
        <f>ROUND(E1081*F1081,2)</f>
        <v>498.75</v>
      </c>
      <c r="H1081" s="171">
        <v>0</v>
      </c>
      <c r="I1081" s="172">
        <f>ROUND(E1081*H1081,2)</f>
        <v>0</v>
      </c>
      <c r="J1081" s="171">
        <v>237.5</v>
      </c>
      <c r="K1081" s="172">
        <f>ROUND(E1081*J1081,2)</f>
        <v>498.75</v>
      </c>
      <c r="L1081" s="172">
        <v>21</v>
      </c>
      <c r="M1081" s="172">
        <f>G1081*(1+L1081/100)</f>
        <v>603.48749999999995</v>
      </c>
      <c r="N1081" s="172">
        <v>0</v>
      </c>
      <c r="O1081" s="172">
        <f>ROUND(E1081*N1081,2)</f>
        <v>0</v>
      </c>
      <c r="P1081" s="172">
        <v>7.0000000000000007E-2</v>
      </c>
      <c r="Q1081" s="172">
        <f>ROUND(E1081*P1081,2)</f>
        <v>0.15</v>
      </c>
      <c r="R1081" s="172" t="s">
        <v>1153</v>
      </c>
      <c r="S1081" s="172" t="s">
        <v>201</v>
      </c>
      <c r="T1081" s="173" t="s">
        <v>201</v>
      </c>
      <c r="U1081" s="159">
        <v>0.64</v>
      </c>
      <c r="V1081" s="159">
        <f>ROUND(E1081*U1081,2)</f>
        <v>1.34</v>
      </c>
      <c r="W1081" s="159"/>
      <c r="X1081" s="159" t="s">
        <v>242</v>
      </c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243</v>
      </c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99" t="s">
        <v>576</v>
      </c>
      <c r="D1082" s="189"/>
      <c r="E1082" s="190"/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247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57"/>
      <c r="B1083" s="158"/>
      <c r="C1083" s="199" t="s">
        <v>1193</v>
      </c>
      <c r="D1083" s="189"/>
      <c r="E1083" s="190">
        <v>2.1</v>
      </c>
      <c r="F1083" s="159"/>
      <c r="G1083" s="159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247</v>
      </c>
      <c r="AH1083" s="150">
        <v>0</v>
      </c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ht="22.5" outlineLevel="1" x14ac:dyDescent="0.2">
      <c r="A1084" s="167">
        <v>179</v>
      </c>
      <c r="B1084" s="168" t="s">
        <v>1194</v>
      </c>
      <c r="C1084" s="184" t="s">
        <v>1195</v>
      </c>
      <c r="D1084" s="169" t="s">
        <v>368</v>
      </c>
      <c r="E1084" s="170">
        <v>5.4289999999999998E-2</v>
      </c>
      <c r="F1084" s="171">
        <v>8920</v>
      </c>
      <c r="G1084" s="172">
        <f>ROUND(E1084*F1084,2)</f>
        <v>484.27</v>
      </c>
      <c r="H1084" s="171">
        <v>860.95</v>
      </c>
      <c r="I1084" s="172">
        <f>ROUND(E1084*H1084,2)</f>
        <v>46.74</v>
      </c>
      <c r="J1084" s="171">
        <v>8059.05</v>
      </c>
      <c r="K1084" s="172">
        <f>ROUND(E1084*J1084,2)</f>
        <v>437.53</v>
      </c>
      <c r="L1084" s="172">
        <v>21</v>
      </c>
      <c r="M1084" s="172">
        <f>G1084*(1+L1084/100)</f>
        <v>585.96669999999995</v>
      </c>
      <c r="N1084" s="172">
        <v>3.7479999999999999E-2</v>
      </c>
      <c r="O1084" s="172">
        <f>ROUND(E1084*N1084,2)</f>
        <v>0</v>
      </c>
      <c r="P1084" s="172">
        <v>1.258</v>
      </c>
      <c r="Q1084" s="172">
        <f>ROUND(E1084*P1084,2)</f>
        <v>7.0000000000000007E-2</v>
      </c>
      <c r="R1084" s="172" t="s">
        <v>1153</v>
      </c>
      <c r="S1084" s="172" t="s">
        <v>201</v>
      </c>
      <c r="T1084" s="173" t="s">
        <v>201</v>
      </c>
      <c r="U1084" s="159">
        <v>19.53</v>
      </c>
      <c r="V1084" s="159">
        <f>ROUND(E1084*U1084,2)</f>
        <v>1.06</v>
      </c>
      <c r="W1084" s="159"/>
      <c r="X1084" s="159" t="s">
        <v>242</v>
      </c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243</v>
      </c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273" t="s">
        <v>1196</v>
      </c>
      <c r="D1085" s="274"/>
      <c r="E1085" s="274"/>
      <c r="F1085" s="274"/>
      <c r="G1085" s="274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245</v>
      </c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7"/>
      <c r="B1086" s="158"/>
      <c r="C1086" s="199" t="s">
        <v>576</v>
      </c>
      <c r="D1086" s="189"/>
      <c r="E1086" s="190"/>
      <c r="F1086" s="159"/>
      <c r="G1086" s="159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247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58"/>
      <c r="C1087" s="199" t="s">
        <v>1197</v>
      </c>
      <c r="D1087" s="189"/>
      <c r="E1087" s="190">
        <v>5.4289999999999998E-2</v>
      </c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247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ht="22.5" outlineLevel="1" x14ac:dyDescent="0.2">
      <c r="A1088" s="167">
        <v>180</v>
      </c>
      <c r="B1088" s="168" t="s">
        <v>1198</v>
      </c>
      <c r="C1088" s="184" t="s">
        <v>1199</v>
      </c>
      <c r="D1088" s="169" t="s">
        <v>252</v>
      </c>
      <c r="E1088" s="170">
        <v>3.4000000000000002E-2</v>
      </c>
      <c r="F1088" s="171">
        <v>4470</v>
      </c>
      <c r="G1088" s="172">
        <f>ROUND(E1088*F1088,2)</f>
        <v>151.97999999999999</v>
      </c>
      <c r="H1088" s="171">
        <v>0</v>
      </c>
      <c r="I1088" s="172">
        <f>ROUND(E1088*H1088,2)</f>
        <v>0</v>
      </c>
      <c r="J1088" s="171">
        <v>4470</v>
      </c>
      <c r="K1088" s="172">
        <f>ROUND(E1088*J1088,2)</f>
        <v>151.97999999999999</v>
      </c>
      <c r="L1088" s="172">
        <v>21</v>
      </c>
      <c r="M1088" s="172">
        <f>G1088*(1+L1088/100)</f>
        <v>183.89579999999998</v>
      </c>
      <c r="N1088" s="172">
        <v>0</v>
      </c>
      <c r="O1088" s="172">
        <f>ROUND(E1088*N1088,2)</f>
        <v>0</v>
      </c>
      <c r="P1088" s="172">
        <v>2.2000000000000002</v>
      </c>
      <c r="Q1088" s="172">
        <f>ROUND(E1088*P1088,2)</f>
        <v>7.0000000000000007E-2</v>
      </c>
      <c r="R1088" s="172" t="s">
        <v>1153</v>
      </c>
      <c r="S1088" s="172" t="s">
        <v>201</v>
      </c>
      <c r="T1088" s="173" t="s">
        <v>201</v>
      </c>
      <c r="U1088" s="159">
        <v>13.24</v>
      </c>
      <c r="V1088" s="159">
        <f>ROUND(E1088*U1088,2)</f>
        <v>0.45</v>
      </c>
      <c r="W1088" s="159"/>
      <c r="X1088" s="159" t="s">
        <v>242</v>
      </c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243</v>
      </c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158"/>
      <c r="C1089" s="199" t="s">
        <v>1200</v>
      </c>
      <c r="D1089" s="189"/>
      <c r="E1089" s="190"/>
      <c r="F1089" s="159"/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247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158"/>
      <c r="C1090" s="199" t="s">
        <v>1201</v>
      </c>
      <c r="D1090" s="189"/>
      <c r="E1090" s="190">
        <v>3.4000000000000002E-2</v>
      </c>
      <c r="F1090" s="159"/>
      <c r="G1090" s="159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247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ht="22.5" outlineLevel="1" x14ac:dyDescent="0.2">
      <c r="A1091" s="167">
        <v>181</v>
      </c>
      <c r="B1091" s="168" t="s">
        <v>1202</v>
      </c>
      <c r="C1091" s="184" t="s">
        <v>1203</v>
      </c>
      <c r="D1091" s="169" t="s">
        <v>252</v>
      </c>
      <c r="E1091" s="170">
        <v>0.48699999999999999</v>
      </c>
      <c r="F1091" s="171">
        <v>3820</v>
      </c>
      <c r="G1091" s="172">
        <f>ROUND(E1091*F1091,2)</f>
        <v>1860.34</v>
      </c>
      <c r="H1091" s="171">
        <v>0</v>
      </c>
      <c r="I1091" s="172">
        <f>ROUND(E1091*H1091,2)</f>
        <v>0</v>
      </c>
      <c r="J1091" s="171">
        <v>3820</v>
      </c>
      <c r="K1091" s="172">
        <f>ROUND(E1091*J1091,2)</f>
        <v>1860.34</v>
      </c>
      <c r="L1091" s="172">
        <v>21</v>
      </c>
      <c r="M1091" s="172">
        <f>G1091*(1+L1091/100)</f>
        <v>2251.0113999999999</v>
      </c>
      <c r="N1091" s="172">
        <v>0</v>
      </c>
      <c r="O1091" s="172">
        <f>ROUND(E1091*N1091,2)</f>
        <v>0</v>
      </c>
      <c r="P1091" s="172">
        <v>2.2000000000000002</v>
      </c>
      <c r="Q1091" s="172">
        <f>ROUND(E1091*P1091,2)</f>
        <v>1.07</v>
      </c>
      <c r="R1091" s="172" t="s">
        <v>1153</v>
      </c>
      <c r="S1091" s="172" t="s">
        <v>201</v>
      </c>
      <c r="T1091" s="173" t="s">
        <v>201</v>
      </c>
      <c r="U1091" s="159">
        <v>11.32</v>
      </c>
      <c r="V1091" s="159">
        <f>ROUND(E1091*U1091,2)</f>
        <v>5.51</v>
      </c>
      <c r="W1091" s="159"/>
      <c r="X1091" s="159" t="s">
        <v>242</v>
      </c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243</v>
      </c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7"/>
      <c r="B1092" s="158"/>
      <c r="C1092" s="199" t="s">
        <v>1204</v>
      </c>
      <c r="D1092" s="189"/>
      <c r="E1092" s="190"/>
      <c r="F1092" s="159"/>
      <c r="G1092" s="159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247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7"/>
      <c r="B1093" s="158"/>
      <c r="C1093" s="199" t="s">
        <v>1205</v>
      </c>
      <c r="D1093" s="189"/>
      <c r="E1093" s="190">
        <v>0.11600000000000001</v>
      </c>
      <c r="F1093" s="159"/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247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7"/>
      <c r="B1094" s="158"/>
      <c r="C1094" s="199" t="s">
        <v>1200</v>
      </c>
      <c r="D1094" s="189"/>
      <c r="E1094" s="190"/>
      <c r="F1094" s="159"/>
      <c r="G1094" s="15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247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7"/>
      <c r="B1095" s="158"/>
      <c r="C1095" s="199" t="s">
        <v>1206</v>
      </c>
      <c r="D1095" s="189"/>
      <c r="E1095" s="190">
        <v>0.11600000000000001</v>
      </c>
      <c r="F1095" s="159"/>
      <c r="G1095" s="159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247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158"/>
      <c r="C1096" s="199" t="s">
        <v>1207</v>
      </c>
      <c r="D1096" s="189"/>
      <c r="E1096" s="190">
        <v>8.9499999999999996E-2</v>
      </c>
      <c r="F1096" s="159"/>
      <c r="G1096" s="159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247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199" t="s">
        <v>1208</v>
      </c>
      <c r="D1097" s="189"/>
      <c r="E1097" s="190">
        <v>0.16550000000000001</v>
      </c>
      <c r="F1097" s="159"/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247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 x14ac:dyDescent="0.2">
      <c r="A1098" s="167">
        <v>182</v>
      </c>
      <c r="B1098" s="168" t="s">
        <v>1209</v>
      </c>
      <c r="C1098" s="184" t="s">
        <v>1210</v>
      </c>
      <c r="D1098" s="169" t="s">
        <v>252</v>
      </c>
      <c r="E1098" s="170">
        <v>2.3170000000000002</v>
      </c>
      <c r="F1098" s="171">
        <v>2195</v>
      </c>
      <c r="G1098" s="172">
        <f>ROUND(E1098*F1098,2)</f>
        <v>5085.82</v>
      </c>
      <c r="H1098" s="171">
        <v>0</v>
      </c>
      <c r="I1098" s="172">
        <f>ROUND(E1098*H1098,2)</f>
        <v>0</v>
      </c>
      <c r="J1098" s="171">
        <v>2195</v>
      </c>
      <c r="K1098" s="172">
        <f>ROUND(E1098*J1098,2)</f>
        <v>5085.82</v>
      </c>
      <c r="L1098" s="172">
        <v>21</v>
      </c>
      <c r="M1098" s="172">
        <f>G1098*(1+L1098/100)</f>
        <v>6153.8421999999991</v>
      </c>
      <c r="N1098" s="172">
        <v>0</v>
      </c>
      <c r="O1098" s="172">
        <f>ROUND(E1098*N1098,2)</f>
        <v>0</v>
      </c>
      <c r="P1098" s="172">
        <v>2.2000000000000002</v>
      </c>
      <c r="Q1098" s="172">
        <f>ROUND(E1098*P1098,2)</f>
        <v>5.0999999999999996</v>
      </c>
      <c r="R1098" s="172" t="s">
        <v>1153</v>
      </c>
      <c r="S1098" s="172" t="s">
        <v>201</v>
      </c>
      <c r="T1098" s="173" t="s">
        <v>201</v>
      </c>
      <c r="U1098" s="159">
        <v>5.0750000000000002</v>
      </c>
      <c r="V1098" s="159">
        <f>ROUND(E1098*U1098,2)</f>
        <v>11.76</v>
      </c>
      <c r="W1098" s="159"/>
      <c r="X1098" s="159" t="s">
        <v>242</v>
      </c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243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7"/>
      <c r="B1099" s="158"/>
      <c r="C1099" s="199" t="s">
        <v>1211</v>
      </c>
      <c r="D1099" s="189"/>
      <c r="E1099" s="190"/>
      <c r="F1099" s="159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247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199" t="s">
        <v>1212</v>
      </c>
      <c r="D1100" s="189"/>
      <c r="E1100" s="190">
        <v>0.53400000000000003</v>
      </c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247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7"/>
      <c r="B1101" s="158"/>
      <c r="C1101" s="199" t="s">
        <v>1204</v>
      </c>
      <c r="D1101" s="189"/>
      <c r="E1101" s="190"/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247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158"/>
      <c r="C1102" s="199" t="s">
        <v>1213</v>
      </c>
      <c r="D1102" s="189"/>
      <c r="E1102" s="190">
        <v>0.32550000000000001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247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199" t="s">
        <v>1214</v>
      </c>
      <c r="D1103" s="189"/>
      <c r="E1103" s="190">
        <v>0.62524999999999997</v>
      </c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247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158"/>
      <c r="C1104" s="199" t="s">
        <v>1215</v>
      </c>
      <c r="D1104" s="189"/>
      <c r="E1104" s="190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247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7"/>
      <c r="B1105" s="158"/>
      <c r="C1105" s="199" t="s">
        <v>1216</v>
      </c>
      <c r="D1105" s="189"/>
      <c r="E1105" s="190">
        <v>0.33850000000000002</v>
      </c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247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199" t="s">
        <v>1217</v>
      </c>
      <c r="D1106" s="189"/>
      <c r="E1106" s="190">
        <v>0.23574999999999999</v>
      </c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247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7"/>
      <c r="B1107" s="158"/>
      <c r="C1107" s="199" t="s">
        <v>1218</v>
      </c>
      <c r="D1107" s="189"/>
      <c r="E1107" s="190">
        <v>0.25800000000000001</v>
      </c>
      <c r="F1107" s="159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247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ht="22.5" outlineLevel="1" x14ac:dyDescent="0.2">
      <c r="A1108" s="167">
        <v>183</v>
      </c>
      <c r="B1108" s="168" t="s">
        <v>1219</v>
      </c>
      <c r="C1108" s="184" t="s">
        <v>1220</v>
      </c>
      <c r="D1108" s="169" t="s">
        <v>252</v>
      </c>
      <c r="E1108" s="170">
        <v>10.6335</v>
      </c>
      <c r="F1108" s="171">
        <v>3110</v>
      </c>
      <c r="G1108" s="172">
        <f>ROUND(E1108*F1108,2)</f>
        <v>33070.19</v>
      </c>
      <c r="H1108" s="171">
        <v>0</v>
      </c>
      <c r="I1108" s="172">
        <f>ROUND(E1108*H1108,2)</f>
        <v>0</v>
      </c>
      <c r="J1108" s="171">
        <v>3110</v>
      </c>
      <c r="K1108" s="172">
        <f>ROUND(E1108*J1108,2)</f>
        <v>33070.19</v>
      </c>
      <c r="L1108" s="172">
        <v>21</v>
      </c>
      <c r="M1108" s="172">
        <f>G1108*(1+L1108/100)</f>
        <v>40014.929900000003</v>
      </c>
      <c r="N1108" s="172">
        <v>0</v>
      </c>
      <c r="O1108" s="172">
        <f>ROUND(E1108*N1108,2)</f>
        <v>0</v>
      </c>
      <c r="P1108" s="172">
        <v>2.2000000000000002</v>
      </c>
      <c r="Q1108" s="172">
        <f>ROUND(E1108*P1108,2)</f>
        <v>23.39</v>
      </c>
      <c r="R1108" s="172" t="s">
        <v>1153</v>
      </c>
      <c r="S1108" s="172" t="s">
        <v>201</v>
      </c>
      <c r="T1108" s="173" t="s">
        <v>201</v>
      </c>
      <c r="U1108" s="159">
        <v>9.2100000000000009</v>
      </c>
      <c r="V1108" s="159">
        <f>ROUND(E1108*U1108,2)</f>
        <v>97.93</v>
      </c>
      <c r="W1108" s="159"/>
      <c r="X1108" s="159" t="s">
        <v>242</v>
      </c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243</v>
      </c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199" t="s">
        <v>1211</v>
      </c>
      <c r="D1109" s="189"/>
      <c r="E1109" s="190"/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247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7"/>
      <c r="B1110" s="158"/>
      <c r="C1110" s="199" t="s">
        <v>1221</v>
      </c>
      <c r="D1110" s="189"/>
      <c r="E1110" s="190">
        <v>1.6020000000000001</v>
      </c>
      <c r="F1110" s="159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247</v>
      </c>
      <c r="AH1110" s="150">
        <v>0</v>
      </c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7"/>
      <c r="B1111" s="158"/>
      <c r="C1111" s="199" t="s">
        <v>1204</v>
      </c>
      <c r="D1111" s="189"/>
      <c r="E1111" s="190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247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199" t="s">
        <v>1222</v>
      </c>
      <c r="D1112" s="189"/>
      <c r="E1112" s="190">
        <v>0.97650000000000003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247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7"/>
      <c r="B1113" s="158"/>
      <c r="C1113" s="199" t="s">
        <v>1223</v>
      </c>
      <c r="D1113" s="189"/>
      <c r="E1113" s="190">
        <v>1.87575</v>
      </c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247</v>
      </c>
      <c r="AH1113" s="150">
        <v>0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7"/>
      <c r="B1114" s="158"/>
      <c r="C1114" s="199" t="s">
        <v>1224</v>
      </c>
      <c r="D1114" s="189"/>
      <c r="E1114" s="190"/>
      <c r="F1114" s="159"/>
      <c r="G1114" s="159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247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7"/>
      <c r="B1115" s="158"/>
      <c r="C1115" s="201" t="s">
        <v>1004</v>
      </c>
      <c r="D1115" s="193"/>
      <c r="E1115" s="194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247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202" t="s">
        <v>1225</v>
      </c>
      <c r="D1116" s="193"/>
      <c r="E1116" s="194">
        <v>6.77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247</v>
      </c>
      <c r="AH1116" s="150">
        <v>2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202" t="s">
        <v>1226</v>
      </c>
      <c r="D1117" s="193"/>
      <c r="E1117" s="194">
        <v>4.7149999999999999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247</v>
      </c>
      <c r="AH1117" s="150">
        <v>2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7"/>
      <c r="B1118" s="158"/>
      <c r="C1118" s="202" t="s">
        <v>1227</v>
      </c>
      <c r="D1118" s="193"/>
      <c r="E1118" s="194">
        <v>2.3199999999999998</v>
      </c>
      <c r="F1118" s="159"/>
      <c r="G1118" s="159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247</v>
      </c>
      <c r="AH1118" s="150">
        <v>2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202" t="s">
        <v>1228</v>
      </c>
      <c r="D1119" s="193"/>
      <c r="E1119" s="194">
        <v>1.79</v>
      </c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247</v>
      </c>
      <c r="AH1119" s="150">
        <v>2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7"/>
      <c r="B1120" s="158"/>
      <c r="C1120" s="202" t="s">
        <v>1229</v>
      </c>
      <c r="D1120" s="193"/>
      <c r="E1120" s="194">
        <v>5.16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247</v>
      </c>
      <c r="AH1120" s="150">
        <v>2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202" t="s">
        <v>1230</v>
      </c>
      <c r="D1121" s="193"/>
      <c r="E1121" s="194">
        <v>3.31</v>
      </c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247</v>
      </c>
      <c r="AH1121" s="150">
        <v>2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58"/>
      <c r="C1122" s="202" t="s">
        <v>1231</v>
      </c>
      <c r="D1122" s="193"/>
      <c r="E1122" s="194">
        <v>0.68</v>
      </c>
      <c r="F1122" s="159"/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247</v>
      </c>
      <c r="AH1122" s="150">
        <v>2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203" t="s">
        <v>1010</v>
      </c>
      <c r="D1123" s="195"/>
      <c r="E1123" s="196">
        <v>24.745000000000001</v>
      </c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247</v>
      </c>
      <c r="AH1123" s="150">
        <v>3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7"/>
      <c r="B1124" s="158"/>
      <c r="C1124" s="201" t="s">
        <v>1011</v>
      </c>
      <c r="D1124" s="193"/>
      <c r="E1124" s="194"/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247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58"/>
      <c r="C1125" s="199" t="s">
        <v>1232</v>
      </c>
      <c r="D1125" s="189"/>
      <c r="E1125" s="190">
        <v>3.7117499999999999</v>
      </c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247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7"/>
      <c r="B1126" s="158"/>
      <c r="C1126" s="199" t="s">
        <v>1233</v>
      </c>
      <c r="D1126" s="189"/>
      <c r="E1126" s="190"/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247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199" t="s">
        <v>1234</v>
      </c>
      <c r="D1127" s="189"/>
      <c r="E1127" s="190">
        <v>0.20250000000000001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247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7"/>
      <c r="B1128" s="158"/>
      <c r="C1128" s="199" t="s">
        <v>1235</v>
      </c>
      <c r="D1128" s="189"/>
      <c r="E1128" s="190">
        <v>0.315</v>
      </c>
      <c r="F1128" s="159"/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247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199" t="s">
        <v>1236</v>
      </c>
      <c r="D1129" s="189"/>
      <c r="E1129" s="190">
        <v>0.21</v>
      </c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247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7"/>
      <c r="B1130" s="158"/>
      <c r="C1130" s="199" t="s">
        <v>1237</v>
      </c>
      <c r="D1130" s="189"/>
      <c r="E1130" s="190">
        <v>0.48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247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58"/>
      <c r="C1131" s="199" t="s">
        <v>1238</v>
      </c>
      <c r="D1131" s="189"/>
      <c r="E1131" s="190">
        <v>1.26</v>
      </c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247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ht="22.5" outlineLevel="1" x14ac:dyDescent="0.2">
      <c r="A1132" s="167">
        <v>184</v>
      </c>
      <c r="B1132" s="168" t="s">
        <v>1239</v>
      </c>
      <c r="C1132" s="184" t="s">
        <v>1240</v>
      </c>
      <c r="D1132" s="169" t="s">
        <v>252</v>
      </c>
      <c r="E1132" s="170">
        <v>0.11600000000000001</v>
      </c>
      <c r="F1132" s="171">
        <v>1630</v>
      </c>
      <c r="G1132" s="172">
        <f>ROUND(E1132*F1132,2)</f>
        <v>189.08</v>
      </c>
      <c r="H1132" s="171">
        <v>0</v>
      </c>
      <c r="I1132" s="172">
        <f>ROUND(E1132*H1132,2)</f>
        <v>0</v>
      </c>
      <c r="J1132" s="171">
        <v>1630</v>
      </c>
      <c r="K1132" s="172">
        <f>ROUND(E1132*J1132,2)</f>
        <v>189.08</v>
      </c>
      <c r="L1132" s="172">
        <v>21</v>
      </c>
      <c r="M1132" s="172">
        <f>G1132*(1+L1132/100)</f>
        <v>228.7868</v>
      </c>
      <c r="N1132" s="172">
        <v>0</v>
      </c>
      <c r="O1132" s="172">
        <f>ROUND(E1132*N1132,2)</f>
        <v>0</v>
      </c>
      <c r="P1132" s="172">
        <v>0</v>
      </c>
      <c r="Q1132" s="172">
        <f>ROUND(E1132*P1132,2)</f>
        <v>0</v>
      </c>
      <c r="R1132" s="172" t="s">
        <v>1153</v>
      </c>
      <c r="S1132" s="172" t="s">
        <v>201</v>
      </c>
      <c r="T1132" s="173" t="s">
        <v>201</v>
      </c>
      <c r="U1132" s="159">
        <v>4.8280000000000003</v>
      </c>
      <c r="V1132" s="159">
        <f>ROUND(E1132*U1132,2)</f>
        <v>0.56000000000000005</v>
      </c>
      <c r="W1132" s="159"/>
      <c r="X1132" s="159" t="s">
        <v>242</v>
      </c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243</v>
      </c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199" t="s">
        <v>1204</v>
      </c>
      <c r="D1133" s="189"/>
      <c r="E1133" s="190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247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158"/>
      <c r="C1134" s="199" t="s">
        <v>1205</v>
      </c>
      <c r="D1134" s="189"/>
      <c r="E1134" s="190">
        <v>0.11600000000000001</v>
      </c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247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ht="22.5" outlineLevel="1" x14ac:dyDescent="0.2">
      <c r="A1135" s="167">
        <v>185</v>
      </c>
      <c r="B1135" s="168" t="s">
        <v>1241</v>
      </c>
      <c r="C1135" s="184" t="s">
        <v>1242</v>
      </c>
      <c r="D1135" s="169" t="s">
        <v>252</v>
      </c>
      <c r="E1135" s="170">
        <v>6.5407500000000001</v>
      </c>
      <c r="F1135" s="171">
        <v>1360</v>
      </c>
      <c r="G1135" s="172">
        <f>ROUND(E1135*F1135,2)</f>
        <v>8895.42</v>
      </c>
      <c r="H1135" s="171">
        <v>0</v>
      </c>
      <c r="I1135" s="172">
        <f>ROUND(E1135*H1135,2)</f>
        <v>0</v>
      </c>
      <c r="J1135" s="171">
        <v>1360</v>
      </c>
      <c r="K1135" s="172">
        <f>ROUND(E1135*J1135,2)</f>
        <v>8895.42</v>
      </c>
      <c r="L1135" s="172">
        <v>21</v>
      </c>
      <c r="M1135" s="172">
        <f>G1135*(1+L1135/100)</f>
        <v>10763.458199999999</v>
      </c>
      <c r="N1135" s="172">
        <v>0</v>
      </c>
      <c r="O1135" s="172">
        <f>ROUND(E1135*N1135,2)</f>
        <v>0</v>
      </c>
      <c r="P1135" s="172">
        <v>0</v>
      </c>
      <c r="Q1135" s="172">
        <f>ROUND(E1135*P1135,2)</f>
        <v>0</v>
      </c>
      <c r="R1135" s="172" t="s">
        <v>1153</v>
      </c>
      <c r="S1135" s="172" t="s">
        <v>201</v>
      </c>
      <c r="T1135" s="173" t="s">
        <v>201</v>
      </c>
      <c r="U1135" s="159">
        <v>4.0289999999999999</v>
      </c>
      <c r="V1135" s="159">
        <f>ROUND(E1135*U1135,2)</f>
        <v>26.35</v>
      </c>
      <c r="W1135" s="159"/>
      <c r="X1135" s="159" t="s">
        <v>242</v>
      </c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243</v>
      </c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7"/>
      <c r="B1136" s="158"/>
      <c r="C1136" s="199" t="s">
        <v>1243</v>
      </c>
      <c r="D1136" s="189"/>
      <c r="E1136" s="190"/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247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199" t="s">
        <v>1244</v>
      </c>
      <c r="D1137" s="189"/>
      <c r="E1137" s="190">
        <v>1.2270000000000001</v>
      </c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247</v>
      </c>
      <c r="AH1137" s="150">
        <v>0</v>
      </c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199" t="s">
        <v>1211</v>
      </c>
      <c r="D1138" s="189"/>
      <c r="E1138" s="190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247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7"/>
      <c r="B1139" s="158"/>
      <c r="C1139" s="199" t="s">
        <v>1221</v>
      </c>
      <c r="D1139" s="189"/>
      <c r="E1139" s="190">
        <v>1.6020000000000001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247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199" t="s">
        <v>1224</v>
      </c>
      <c r="D1140" s="189"/>
      <c r="E1140" s="190"/>
      <c r="F1140" s="159"/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  <c r="S1140" s="159"/>
      <c r="T1140" s="159"/>
      <c r="U1140" s="159"/>
      <c r="V1140" s="159"/>
      <c r="W1140" s="159"/>
      <c r="X1140" s="159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247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201" t="s">
        <v>1004</v>
      </c>
      <c r="D1141" s="193"/>
      <c r="E1141" s="194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247</v>
      </c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7"/>
      <c r="B1142" s="158"/>
      <c r="C1142" s="202" t="s">
        <v>1225</v>
      </c>
      <c r="D1142" s="193"/>
      <c r="E1142" s="194">
        <v>6.77</v>
      </c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247</v>
      </c>
      <c r="AH1142" s="150">
        <v>2</v>
      </c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202" t="s">
        <v>1226</v>
      </c>
      <c r="D1143" s="193"/>
      <c r="E1143" s="194">
        <v>4.7149999999999999</v>
      </c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247</v>
      </c>
      <c r="AH1143" s="150">
        <v>2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202" t="s">
        <v>1227</v>
      </c>
      <c r="D1144" s="193"/>
      <c r="E1144" s="194">
        <v>2.3199999999999998</v>
      </c>
      <c r="F1144" s="159"/>
      <c r="G1144" s="159"/>
      <c r="H1144" s="159"/>
      <c r="I1144" s="159"/>
      <c r="J1144" s="159"/>
      <c r="K1144" s="159"/>
      <c r="L1144" s="159"/>
      <c r="M1144" s="159"/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247</v>
      </c>
      <c r="AH1144" s="150">
        <v>2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58"/>
      <c r="C1145" s="202" t="s">
        <v>1228</v>
      </c>
      <c r="D1145" s="193"/>
      <c r="E1145" s="194">
        <v>1.79</v>
      </c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247</v>
      </c>
      <c r="AH1145" s="150">
        <v>2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202" t="s">
        <v>1229</v>
      </c>
      <c r="D1146" s="193"/>
      <c r="E1146" s="194">
        <v>5.16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247</v>
      </c>
      <c r="AH1146" s="150">
        <v>2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 x14ac:dyDescent="0.2">
      <c r="A1147" s="157"/>
      <c r="B1147" s="158"/>
      <c r="C1147" s="202" t="s">
        <v>1230</v>
      </c>
      <c r="D1147" s="193"/>
      <c r="E1147" s="194">
        <v>3.31</v>
      </c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247</v>
      </c>
      <c r="AH1147" s="150">
        <v>2</v>
      </c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202" t="s">
        <v>1231</v>
      </c>
      <c r="D1148" s="193"/>
      <c r="E1148" s="194">
        <v>0.68</v>
      </c>
      <c r="F1148" s="159"/>
      <c r="G1148" s="159"/>
      <c r="H1148" s="159"/>
      <c r="I1148" s="159"/>
      <c r="J1148" s="159"/>
      <c r="K1148" s="159"/>
      <c r="L1148" s="159"/>
      <c r="M1148" s="159"/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247</v>
      </c>
      <c r="AH1148" s="150">
        <v>2</v>
      </c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7"/>
      <c r="B1149" s="158"/>
      <c r="C1149" s="203" t="s">
        <v>1010</v>
      </c>
      <c r="D1149" s="195"/>
      <c r="E1149" s="196">
        <v>24.745000000000001</v>
      </c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247</v>
      </c>
      <c r="AH1149" s="150">
        <v>3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201" t="s">
        <v>1011</v>
      </c>
      <c r="D1150" s="193"/>
      <c r="E1150" s="194"/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247</v>
      </c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199" t="s">
        <v>1245</v>
      </c>
      <c r="D1151" s="189"/>
      <c r="E1151" s="190">
        <v>3.7117499999999999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247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67">
        <v>186</v>
      </c>
      <c r="B1152" s="168" t="s">
        <v>1246</v>
      </c>
      <c r="C1152" s="184" t="s">
        <v>1247</v>
      </c>
      <c r="D1152" s="169" t="s">
        <v>240</v>
      </c>
      <c r="E1152" s="170">
        <v>53.79</v>
      </c>
      <c r="F1152" s="171">
        <v>85.3</v>
      </c>
      <c r="G1152" s="172">
        <f>ROUND(E1152*F1152,2)</f>
        <v>4588.29</v>
      </c>
      <c r="H1152" s="171">
        <v>0</v>
      </c>
      <c r="I1152" s="172">
        <f>ROUND(E1152*H1152,2)</f>
        <v>0</v>
      </c>
      <c r="J1152" s="171">
        <v>85.3</v>
      </c>
      <c r="K1152" s="172">
        <f>ROUND(E1152*J1152,2)</f>
        <v>4588.29</v>
      </c>
      <c r="L1152" s="172">
        <v>21</v>
      </c>
      <c r="M1152" s="172">
        <f>G1152*(1+L1152/100)</f>
        <v>5551.8308999999999</v>
      </c>
      <c r="N1152" s="172">
        <v>0</v>
      </c>
      <c r="O1152" s="172">
        <f>ROUND(E1152*N1152,2)</f>
        <v>0</v>
      </c>
      <c r="P1152" s="172">
        <v>0.02</v>
      </c>
      <c r="Q1152" s="172">
        <f>ROUND(E1152*P1152,2)</f>
        <v>1.08</v>
      </c>
      <c r="R1152" s="172" t="s">
        <v>1153</v>
      </c>
      <c r="S1152" s="172" t="s">
        <v>201</v>
      </c>
      <c r="T1152" s="173" t="s">
        <v>201</v>
      </c>
      <c r="U1152" s="159">
        <v>0.23</v>
      </c>
      <c r="V1152" s="159">
        <f>ROUND(E1152*U1152,2)</f>
        <v>12.37</v>
      </c>
      <c r="W1152" s="159"/>
      <c r="X1152" s="159" t="s">
        <v>242</v>
      </c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243</v>
      </c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273" t="s">
        <v>1248</v>
      </c>
      <c r="D1153" s="274"/>
      <c r="E1153" s="274"/>
      <c r="F1153" s="274"/>
      <c r="G1153" s="274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245</v>
      </c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199" t="s">
        <v>1204</v>
      </c>
      <c r="D1154" s="189"/>
      <c r="E1154" s="190"/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247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7"/>
      <c r="B1155" s="158"/>
      <c r="C1155" s="199" t="s">
        <v>1249</v>
      </c>
      <c r="D1155" s="189"/>
      <c r="E1155" s="190">
        <v>6.51</v>
      </c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247</v>
      </c>
      <c r="AH1155" s="150">
        <v>0</v>
      </c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199" t="s">
        <v>1250</v>
      </c>
      <c r="D1156" s="189"/>
      <c r="E1156" s="190">
        <v>12.505000000000001</v>
      </c>
      <c r="F1156" s="159"/>
      <c r="G1156" s="159"/>
      <c r="H1156" s="159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247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199" t="s">
        <v>1251</v>
      </c>
      <c r="D1157" s="189"/>
      <c r="E1157" s="190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247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57"/>
      <c r="B1158" s="158"/>
      <c r="C1158" s="199" t="s">
        <v>1252</v>
      </c>
      <c r="D1158" s="189"/>
      <c r="E1158" s="190">
        <v>10.029999999999999</v>
      </c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247</v>
      </c>
      <c r="AH1158" s="150">
        <v>0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199" t="s">
        <v>820</v>
      </c>
      <c r="D1159" s="189"/>
      <c r="E1159" s="190">
        <v>6.77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247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57"/>
      <c r="B1160" s="158"/>
      <c r="C1160" s="199" t="s">
        <v>1253</v>
      </c>
      <c r="D1160" s="189"/>
      <c r="E1160" s="190">
        <v>4.7149999999999999</v>
      </c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247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7"/>
      <c r="B1161" s="158"/>
      <c r="C1161" s="199" t="s">
        <v>1254</v>
      </c>
      <c r="D1161" s="189"/>
      <c r="E1161" s="190">
        <v>2.3199999999999998</v>
      </c>
      <c r="F1161" s="159"/>
      <c r="G1161" s="159"/>
      <c r="H1161" s="159"/>
      <c r="I1161" s="159"/>
      <c r="J1161" s="159"/>
      <c r="K1161" s="159"/>
      <c r="L1161" s="159"/>
      <c r="M1161" s="159"/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247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199" t="s">
        <v>1255</v>
      </c>
      <c r="D1162" s="189"/>
      <c r="E1162" s="190">
        <v>1.79</v>
      </c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247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199" t="s">
        <v>824</v>
      </c>
      <c r="D1163" s="189"/>
      <c r="E1163" s="190">
        <v>5.16</v>
      </c>
      <c r="F1163" s="159"/>
      <c r="G1163" s="159"/>
      <c r="H1163" s="159"/>
      <c r="I1163" s="159"/>
      <c r="J1163" s="159"/>
      <c r="K1163" s="159"/>
      <c r="L1163" s="159"/>
      <c r="M1163" s="159"/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247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7"/>
      <c r="B1164" s="158"/>
      <c r="C1164" s="199" t="s">
        <v>1256</v>
      </c>
      <c r="D1164" s="189"/>
      <c r="E1164" s="190">
        <v>3.31</v>
      </c>
      <c r="F1164" s="159"/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247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57"/>
      <c r="B1165" s="158"/>
      <c r="C1165" s="199" t="s">
        <v>1257</v>
      </c>
      <c r="D1165" s="189"/>
      <c r="E1165" s="190">
        <v>0.68</v>
      </c>
      <c r="F1165" s="159"/>
      <c r="G1165" s="159"/>
      <c r="H1165" s="159"/>
      <c r="I1165" s="159"/>
      <c r="J1165" s="159"/>
      <c r="K1165" s="159"/>
      <c r="L1165" s="159"/>
      <c r="M1165" s="159"/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247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ht="22.5" outlineLevel="1" x14ac:dyDescent="0.2">
      <c r="A1166" s="167">
        <v>187</v>
      </c>
      <c r="B1166" s="168" t="s">
        <v>1258</v>
      </c>
      <c r="C1166" s="184" t="s">
        <v>1259</v>
      </c>
      <c r="D1166" s="169" t="s">
        <v>240</v>
      </c>
      <c r="E1166" s="170">
        <v>8.0879999999999992</v>
      </c>
      <c r="F1166" s="171">
        <v>143.5</v>
      </c>
      <c r="G1166" s="172">
        <f>ROUND(E1166*F1166,2)</f>
        <v>1160.6300000000001</v>
      </c>
      <c r="H1166" s="171">
        <v>0</v>
      </c>
      <c r="I1166" s="172">
        <f>ROUND(E1166*H1166,2)</f>
        <v>0</v>
      </c>
      <c r="J1166" s="171">
        <v>143.5</v>
      </c>
      <c r="K1166" s="172">
        <f>ROUND(E1166*J1166,2)</f>
        <v>1160.6300000000001</v>
      </c>
      <c r="L1166" s="172">
        <v>21</v>
      </c>
      <c r="M1166" s="172">
        <f>G1166*(1+L1166/100)</f>
        <v>1404.3623</v>
      </c>
      <c r="N1166" s="172">
        <v>0</v>
      </c>
      <c r="O1166" s="172">
        <f>ROUND(E1166*N1166,2)</f>
        <v>0</v>
      </c>
      <c r="P1166" s="172">
        <v>5.5E-2</v>
      </c>
      <c r="Q1166" s="172">
        <f>ROUND(E1166*P1166,2)</f>
        <v>0.44</v>
      </c>
      <c r="R1166" s="172" t="s">
        <v>1153</v>
      </c>
      <c r="S1166" s="172" t="s">
        <v>201</v>
      </c>
      <c r="T1166" s="173" t="s">
        <v>201</v>
      </c>
      <c r="U1166" s="159">
        <v>0.42499999999999999</v>
      </c>
      <c r="V1166" s="159">
        <f>ROUND(E1166*U1166,2)</f>
        <v>3.44</v>
      </c>
      <c r="W1166" s="159"/>
      <c r="X1166" s="159" t="s">
        <v>242</v>
      </c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243</v>
      </c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ht="22.5" outlineLevel="1" x14ac:dyDescent="0.2">
      <c r="A1167" s="157"/>
      <c r="B1167" s="158"/>
      <c r="C1167" s="273" t="s">
        <v>1260</v>
      </c>
      <c r="D1167" s="274"/>
      <c r="E1167" s="274"/>
      <c r="F1167" s="274"/>
      <c r="G1167" s="274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245</v>
      </c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74" t="str">
        <f>C1167</f>
        <v>bez odstupu, po hrubém vybourání otvorů v jakémkoliv zdivu cihelném, včetně pomocného lešení o výšce podlahy do 1900 mm a pro zatížení do 1,5 kPa  (150 kg/m2),</v>
      </c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158"/>
      <c r="C1168" s="199" t="s">
        <v>246</v>
      </c>
      <c r="D1168" s="189"/>
      <c r="E1168" s="190"/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247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 x14ac:dyDescent="0.2">
      <c r="A1169" s="157"/>
      <c r="B1169" s="158"/>
      <c r="C1169" s="199" t="s">
        <v>1261</v>
      </c>
      <c r="D1169" s="189"/>
      <c r="E1169" s="190">
        <v>2.2949999999999999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247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58"/>
      <c r="C1170" s="199" t="s">
        <v>1262</v>
      </c>
      <c r="D1170" s="189"/>
      <c r="E1170" s="190">
        <v>1.74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247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 x14ac:dyDescent="0.2">
      <c r="A1171" s="157"/>
      <c r="B1171" s="158"/>
      <c r="C1171" s="199" t="s">
        <v>1263</v>
      </c>
      <c r="D1171" s="189"/>
      <c r="E1171" s="190">
        <v>1.2749999999999999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247</v>
      </c>
      <c r="AH1171" s="150">
        <v>0</v>
      </c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 x14ac:dyDescent="0.2">
      <c r="A1172" s="157"/>
      <c r="B1172" s="158"/>
      <c r="C1172" s="199" t="s">
        <v>576</v>
      </c>
      <c r="D1172" s="189"/>
      <c r="E1172" s="190"/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247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7"/>
      <c r="B1173" s="158"/>
      <c r="C1173" s="199" t="s">
        <v>1264</v>
      </c>
      <c r="D1173" s="189"/>
      <c r="E1173" s="190">
        <v>1.83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247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7"/>
      <c r="B1174" s="158"/>
      <c r="C1174" s="199" t="s">
        <v>1067</v>
      </c>
      <c r="D1174" s="189"/>
      <c r="E1174" s="190"/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247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 x14ac:dyDescent="0.2">
      <c r="A1175" s="157"/>
      <c r="B1175" s="158"/>
      <c r="C1175" s="199" t="s">
        <v>1265</v>
      </c>
      <c r="D1175" s="189"/>
      <c r="E1175" s="190">
        <v>0.94799999999999995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247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ht="22.5" outlineLevel="1" x14ac:dyDescent="0.2">
      <c r="A1176" s="167">
        <v>188</v>
      </c>
      <c r="B1176" s="168" t="s">
        <v>1266</v>
      </c>
      <c r="C1176" s="184" t="s">
        <v>1267</v>
      </c>
      <c r="D1176" s="169" t="s">
        <v>240</v>
      </c>
      <c r="E1176" s="170">
        <v>0.9</v>
      </c>
      <c r="F1176" s="171">
        <v>365.5</v>
      </c>
      <c r="G1176" s="172">
        <f>ROUND(E1176*F1176,2)</f>
        <v>328.95</v>
      </c>
      <c r="H1176" s="171">
        <v>7.7</v>
      </c>
      <c r="I1176" s="172">
        <f>ROUND(E1176*H1176,2)</f>
        <v>6.93</v>
      </c>
      <c r="J1176" s="171">
        <v>357.8</v>
      </c>
      <c r="K1176" s="172">
        <f>ROUND(E1176*J1176,2)</f>
        <v>322.02</v>
      </c>
      <c r="L1176" s="172">
        <v>21</v>
      </c>
      <c r="M1176" s="172">
        <f>G1176*(1+L1176/100)</f>
        <v>398.02949999999998</v>
      </c>
      <c r="N1176" s="172">
        <v>3.4000000000000002E-4</v>
      </c>
      <c r="O1176" s="172">
        <f>ROUND(E1176*N1176,2)</f>
        <v>0</v>
      </c>
      <c r="P1176" s="172">
        <v>0.27500000000000002</v>
      </c>
      <c r="Q1176" s="172">
        <f>ROUND(E1176*P1176,2)</f>
        <v>0.25</v>
      </c>
      <c r="R1176" s="172" t="s">
        <v>1153</v>
      </c>
      <c r="S1176" s="172" t="s">
        <v>201</v>
      </c>
      <c r="T1176" s="173" t="s">
        <v>201</v>
      </c>
      <c r="U1176" s="159">
        <v>1.0529999999999999</v>
      </c>
      <c r="V1176" s="159">
        <f>ROUND(E1176*U1176,2)</f>
        <v>0.95</v>
      </c>
      <c r="W1176" s="159"/>
      <c r="X1176" s="159" t="s">
        <v>242</v>
      </c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243</v>
      </c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273" t="s">
        <v>1268</v>
      </c>
      <c r="D1177" s="274"/>
      <c r="E1177" s="274"/>
      <c r="F1177" s="274"/>
      <c r="G1177" s="274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245</v>
      </c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74" t="str">
        <f>C1177</f>
        <v>z jakýchkoliv cihel pálených, včetně pomocného lešení o výšce podlahy do 1900 mm a pro zatížení do 1,5 kPa  (150 kg/m2),</v>
      </c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7"/>
      <c r="B1178" s="158"/>
      <c r="C1178" s="199" t="s">
        <v>1269</v>
      </c>
      <c r="D1178" s="189"/>
      <c r="E1178" s="190"/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247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7"/>
      <c r="B1179" s="158"/>
      <c r="C1179" s="199" t="s">
        <v>1270</v>
      </c>
      <c r="D1179" s="189"/>
      <c r="E1179" s="190">
        <v>0.9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247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67">
        <v>189</v>
      </c>
      <c r="B1180" s="168" t="s">
        <v>1271</v>
      </c>
      <c r="C1180" s="184" t="s">
        <v>1272</v>
      </c>
      <c r="D1180" s="169" t="s">
        <v>420</v>
      </c>
      <c r="E1180" s="170">
        <v>10</v>
      </c>
      <c r="F1180" s="171">
        <v>10.1</v>
      </c>
      <c r="G1180" s="172">
        <f>ROUND(E1180*F1180,2)</f>
        <v>101</v>
      </c>
      <c r="H1180" s="171">
        <v>0</v>
      </c>
      <c r="I1180" s="172">
        <f>ROUND(E1180*H1180,2)</f>
        <v>0</v>
      </c>
      <c r="J1180" s="171">
        <v>10.1</v>
      </c>
      <c r="K1180" s="172">
        <f>ROUND(E1180*J1180,2)</f>
        <v>101</v>
      </c>
      <c r="L1180" s="172">
        <v>21</v>
      </c>
      <c r="M1180" s="172">
        <f>G1180*(1+L1180/100)</f>
        <v>122.21</v>
      </c>
      <c r="N1180" s="172">
        <v>0</v>
      </c>
      <c r="O1180" s="172">
        <f>ROUND(E1180*N1180,2)</f>
        <v>0</v>
      </c>
      <c r="P1180" s="172">
        <v>0</v>
      </c>
      <c r="Q1180" s="172">
        <f>ROUND(E1180*P1180,2)</f>
        <v>0</v>
      </c>
      <c r="R1180" s="172" t="s">
        <v>1153</v>
      </c>
      <c r="S1180" s="172" t="s">
        <v>201</v>
      </c>
      <c r="T1180" s="173" t="s">
        <v>201</v>
      </c>
      <c r="U1180" s="159">
        <v>0.03</v>
      </c>
      <c r="V1180" s="159">
        <f>ROUND(E1180*U1180,2)</f>
        <v>0.3</v>
      </c>
      <c r="W1180" s="159"/>
      <c r="X1180" s="159" t="s">
        <v>242</v>
      </c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243</v>
      </c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 x14ac:dyDescent="0.2">
      <c r="A1181" s="157"/>
      <c r="B1181" s="158"/>
      <c r="C1181" s="273" t="s">
        <v>1273</v>
      </c>
      <c r="D1181" s="274"/>
      <c r="E1181" s="274"/>
      <c r="F1181" s="274"/>
      <c r="G1181" s="274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245</v>
      </c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158"/>
      <c r="C1182" s="199" t="s">
        <v>460</v>
      </c>
      <c r="D1182" s="189"/>
      <c r="E1182" s="190"/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247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7"/>
      <c r="B1183" s="158"/>
      <c r="C1183" s="199" t="s">
        <v>1274</v>
      </c>
      <c r="D1183" s="189"/>
      <c r="E1183" s="190">
        <v>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247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158"/>
      <c r="C1184" s="199" t="s">
        <v>246</v>
      </c>
      <c r="D1184" s="189"/>
      <c r="E1184" s="190"/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247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57"/>
      <c r="B1185" s="158"/>
      <c r="C1185" s="199" t="s">
        <v>1275</v>
      </c>
      <c r="D1185" s="189"/>
      <c r="E1185" s="190">
        <v>1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247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199" t="s">
        <v>576</v>
      </c>
      <c r="D1186" s="189"/>
      <c r="E1186" s="190"/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247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7"/>
      <c r="B1187" s="158"/>
      <c r="C1187" s="199" t="s">
        <v>1276</v>
      </c>
      <c r="D1187" s="189"/>
      <c r="E1187" s="190">
        <v>4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247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67">
        <v>190</v>
      </c>
      <c r="B1188" s="168" t="s">
        <v>1277</v>
      </c>
      <c r="C1188" s="184" t="s">
        <v>1278</v>
      </c>
      <c r="D1188" s="169" t="s">
        <v>420</v>
      </c>
      <c r="E1188" s="170">
        <v>1</v>
      </c>
      <c r="F1188" s="171">
        <v>16.899999999999999</v>
      </c>
      <c r="G1188" s="172">
        <f>ROUND(E1188*F1188,2)</f>
        <v>16.899999999999999</v>
      </c>
      <c r="H1188" s="171">
        <v>0</v>
      </c>
      <c r="I1188" s="172">
        <f>ROUND(E1188*H1188,2)</f>
        <v>0</v>
      </c>
      <c r="J1188" s="171">
        <v>16.899999999999999</v>
      </c>
      <c r="K1188" s="172">
        <f>ROUND(E1188*J1188,2)</f>
        <v>16.899999999999999</v>
      </c>
      <c r="L1188" s="172">
        <v>21</v>
      </c>
      <c r="M1188" s="172">
        <f>G1188*(1+L1188/100)</f>
        <v>20.448999999999998</v>
      </c>
      <c r="N1188" s="172">
        <v>0</v>
      </c>
      <c r="O1188" s="172">
        <f>ROUND(E1188*N1188,2)</f>
        <v>0</v>
      </c>
      <c r="P1188" s="172">
        <v>0</v>
      </c>
      <c r="Q1188" s="172">
        <f>ROUND(E1188*P1188,2)</f>
        <v>0</v>
      </c>
      <c r="R1188" s="172" t="s">
        <v>1153</v>
      </c>
      <c r="S1188" s="172" t="s">
        <v>201</v>
      </c>
      <c r="T1188" s="173" t="s">
        <v>201</v>
      </c>
      <c r="U1188" s="159">
        <v>0.05</v>
      </c>
      <c r="V1188" s="159">
        <f>ROUND(E1188*U1188,2)</f>
        <v>0.05</v>
      </c>
      <c r="W1188" s="159"/>
      <c r="X1188" s="159" t="s">
        <v>242</v>
      </c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243</v>
      </c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7"/>
      <c r="B1189" s="158"/>
      <c r="C1189" s="273" t="s">
        <v>1273</v>
      </c>
      <c r="D1189" s="274"/>
      <c r="E1189" s="274"/>
      <c r="F1189" s="274"/>
      <c r="G1189" s="274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245</v>
      </c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7"/>
      <c r="B1190" s="158"/>
      <c r="C1190" s="199" t="s">
        <v>1067</v>
      </c>
      <c r="D1190" s="189"/>
      <c r="E1190" s="190"/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247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7"/>
      <c r="B1191" s="158"/>
      <c r="C1191" s="199" t="s">
        <v>1279</v>
      </c>
      <c r="D1191" s="189"/>
      <c r="E1191" s="190">
        <v>1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247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67">
        <v>191</v>
      </c>
      <c r="B1192" s="168" t="s">
        <v>1277</v>
      </c>
      <c r="C1192" s="184" t="s">
        <v>1278</v>
      </c>
      <c r="D1192" s="169" t="s">
        <v>420</v>
      </c>
      <c r="E1192" s="170">
        <v>9</v>
      </c>
      <c r="F1192" s="171">
        <v>16.899999999999999</v>
      </c>
      <c r="G1192" s="172">
        <f>ROUND(E1192*F1192,2)</f>
        <v>152.1</v>
      </c>
      <c r="H1192" s="171">
        <v>0</v>
      </c>
      <c r="I1192" s="172">
        <f>ROUND(E1192*H1192,2)</f>
        <v>0</v>
      </c>
      <c r="J1192" s="171">
        <v>16.899999999999999</v>
      </c>
      <c r="K1192" s="172">
        <f>ROUND(E1192*J1192,2)</f>
        <v>152.1</v>
      </c>
      <c r="L1192" s="172">
        <v>21</v>
      </c>
      <c r="M1192" s="172">
        <f>G1192*(1+L1192/100)</f>
        <v>184.041</v>
      </c>
      <c r="N1192" s="172">
        <v>0</v>
      </c>
      <c r="O1192" s="172">
        <f>ROUND(E1192*N1192,2)</f>
        <v>0</v>
      </c>
      <c r="P1192" s="172">
        <v>0</v>
      </c>
      <c r="Q1192" s="172">
        <f>ROUND(E1192*P1192,2)</f>
        <v>0</v>
      </c>
      <c r="R1192" s="172" t="s">
        <v>1153</v>
      </c>
      <c r="S1192" s="172" t="s">
        <v>201</v>
      </c>
      <c r="T1192" s="173" t="s">
        <v>201</v>
      </c>
      <c r="U1192" s="159">
        <v>0.05</v>
      </c>
      <c r="V1192" s="159">
        <f>ROUND(E1192*U1192,2)</f>
        <v>0.45</v>
      </c>
      <c r="W1192" s="159"/>
      <c r="X1192" s="159" t="s">
        <v>242</v>
      </c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243</v>
      </c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 x14ac:dyDescent="0.2">
      <c r="A1193" s="157"/>
      <c r="B1193" s="158"/>
      <c r="C1193" s="273" t="s">
        <v>1273</v>
      </c>
      <c r="D1193" s="274"/>
      <c r="E1193" s="274"/>
      <c r="F1193" s="274"/>
      <c r="G1193" s="274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245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158"/>
      <c r="C1194" s="199" t="s">
        <v>1269</v>
      </c>
      <c r="D1194" s="189"/>
      <c r="E1194" s="190"/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247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7"/>
      <c r="B1195" s="158"/>
      <c r="C1195" s="199" t="s">
        <v>439</v>
      </c>
      <c r="D1195" s="189"/>
      <c r="E1195" s="190">
        <v>1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247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7"/>
      <c r="B1196" s="158"/>
      <c r="C1196" s="199" t="s">
        <v>246</v>
      </c>
      <c r="D1196" s="189"/>
      <c r="E1196" s="190"/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247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 x14ac:dyDescent="0.2">
      <c r="A1197" s="157"/>
      <c r="B1197" s="158"/>
      <c r="C1197" s="199" t="s">
        <v>522</v>
      </c>
      <c r="D1197" s="189"/>
      <c r="E1197" s="190">
        <v>8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247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67">
        <v>192</v>
      </c>
      <c r="B1198" s="168" t="s">
        <v>1280</v>
      </c>
      <c r="C1198" s="184" t="s">
        <v>1281</v>
      </c>
      <c r="D1198" s="169" t="s">
        <v>240</v>
      </c>
      <c r="E1198" s="170">
        <v>8.1944999999999997</v>
      </c>
      <c r="F1198" s="171">
        <v>254</v>
      </c>
      <c r="G1198" s="172">
        <f>ROUND(E1198*F1198,2)</f>
        <v>2081.4</v>
      </c>
      <c r="H1198" s="171">
        <v>23</v>
      </c>
      <c r="I1198" s="172">
        <f>ROUND(E1198*H1198,2)</f>
        <v>188.47</v>
      </c>
      <c r="J1198" s="171">
        <v>231</v>
      </c>
      <c r="K1198" s="172">
        <f>ROUND(E1198*J1198,2)</f>
        <v>1892.93</v>
      </c>
      <c r="L1198" s="172">
        <v>21</v>
      </c>
      <c r="M1198" s="172">
        <f>G1198*(1+L1198/100)</f>
        <v>2518.4940000000001</v>
      </c>
      <c r="N1198" s="172">
        <v>1E-3</v>
      </c>
      <c r="O1198" s="172">
        <f>ROUND(E1198*N1198,2)</f>
        <v>0.01</v>
      </c>
      <c r="P1198" s="172">
        <v>6.2E-2</v>
      </c>
      <c r="Q1198" s="172">
        <f>ROUND(E1198*P1198,2)</f>
        <v>0.51</v>
      </c>
      <c r="R1198" s="172" t="s">
        <v>1153</v>
      </c>
      <c r="S1198" s="172" t="s">
        <v>201</v>
      </c>
      <c r="T1198" s="173" t="s">
        <v>201</v>
      </c>
      <c r="U1198" s="159">
        <v>0.61199999999999999</v>
      </c>
      <c r="V1198" s="159">
        <f>ROUND(E1198*U1198,2)</f>
        <v>5.0199999999999996</v>
      </c>
      <c r="W1198" s="159"/>
      <c r="X1198" s="159" t="s">
        <v>242</v>
      </c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243</v>
      </c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 x14ac:dyDescent="0.2">
      <c r="A1199" s="157"/>
      <c r="B1199" s="158"/>
      <c r="C1199" s="273" t="s">
        <v>1282</v>
      </c>
      <c r="D1199" s="274"/>
      <c r="E1199" s="274"/>
      <c r="F1199" s="274"/>
      <c r="G1199" s="274"/>
      <c r="H1199" s="159"/>
      <c r="I1199" s="159"/>
      <c r="J1199" s="159"/>
      <c r="K1199" s="159"/>
      <c r="L1199" s="159"/>
      <c r="M1199" s="159"/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245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158"/>
      <c r="C1200" s="199" t="s">
        <v>460</v>
      </c>
      <c r="D1200" s="189"/>
      <c r="E1200" s="190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247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7"/>
      <c r="B1201" s="158"/>
      <c r="C1201" s="199" t="s">
        <v>1283</v>
      </c>
      <c r="D1201" s="189"/>
      <c r="E1201" s="190">
        <v>6.8445</v>
      </c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247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7"/>
      <c r="B1202" s="158"/>
      <c r="C1202" s="199" t="s">
        <v>246</v>
      </c>
      <c r="D1202" s="189"/>
      <c r="E1202" s="190"/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247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7"/>
      <c r="B1203" s="158"/>
      <c r="C1203" s="199" t="s">
        <v>1284</v>
      </c>
      <c r="D1203" s="189"/>
      <c r="E1203" s="190">
        <v>1.35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247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67">
        <v>193</v>
      </c>
      <c r="B1204" s="168" t="s">
        <v>1285</v>
      </c>
      <c r="C1204" s="184" t="s">
        <v>1286</v>
      </c>
      <c r="D1204" s="169" t="s">
        <v>240</v>
      </c>
      <c r="E1204" s="170">
        <v>4.37</v>
      </c>
      <c r="F1204" s="171">
        <v>197</v>
      </c>
      <c r="G1204" s="172">
        <f>ROUND(E1204*F1204,2)</f>
        <v>860.89</v>
      </c>
      <c r="H1204" s="171">
        <v>21.15</v>
      </c>
      <c r="I1204" s="172">
        <f>ROUND(E1204*H1204,2)</f>
        <v>92.43</v>
      </c>
      <c r="J1204" s="171">
        <v>175.85</v>
      </c>
      <c r="K1204" s="172">
        <f>ROUND(E1204*J1204,2)</f>
        <v>768.46</v>
      </c>
      <c r="L1204" s="172">
        <v>21</v>
      </c>
      <c r="M1204" s="172">
        <f>G1204*(1+L1204/100)</f>
        <v>1041.6768999999999</v>
      </c>
      <c r="N1204" s="172">
        <v>9.2000000000000003E-4</v>
      </c>
      <c r="O1204" s="172">
        <f>ROUND(E1204*N1204,2)</f>
        <v>0</v>
      </c>
      <c r="P1204" s="172">
        <v>5.3999999999999999E-2</v>
      </c>
      <c r="Q1204" s="172">
        <f>ROUND(E1204*P1204,2)</f>
        <v>0.24</v>
      </c>
      <c r="R1204" s="172" t="s">
        <v>1153</v>
      </c>
      <c r="S1204" s="172" t="s">
        <v>201</v>
      </c>
      <c r="T1204" s="173" t="s">
        <v>201</v>
      </c>
      <c r="U1204" s="159">
        <v>0.46500000000000002</v>
      </c>
      <c r="V1204" s="159">
        <f>ROUND(E1204*U1204,2)</f>
        <v>2.0299999999999998</v>
      </c>
      <c r="W1204" s="159"/>
      <c r="X1204" s="159" t="s">
        <v>242</v>
      </c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243</v>
      </c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7"/>
      <c r="B1205" s="158"/>
      <c r="C1205" s="273" t="s">
        <v>1282</v>
      </c>
      <c r="D1205" s="274"/>
      <c r="E1205" s="274"/>
      <c r="F1205" s="274"/>
      <c r="G1205" s="274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245</v>
      </c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7"/>
      <c r="B1206" s="158"/>
      <c r="C1206" s="199" t="s">
        <v>576</v>
      </c>
      <c r="D1206" s="189"/>
      <c r="E1206" s="190"/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247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7"/>
      <c r="B1207" s="158"/>
      <c r="C1207" s="199" t="s">
        <v>1287</v>
      </c>
      <c r="D1207" s="189"/>
      <c r="E1207" s="190">
        <v>4.37</v>
      </c>
      <c r="F1207" s="159"/>
      <c r="G1207" s="159"/>
      <c r="H1207" s="159"/>
      <c r="I1207" s="159"/>
      <c r="J1207" s="159"/>
      <c r="K1207" s="159"/>
      <c r="L1207" s="159"/>
      <c r="M1207" s="159"/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247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67">
        <v>194</v>
      </c>
      <c r="B1208" s="168" t="s">
        <v>1288</v>
      </c>
      <c r="C1208" s="184" t="s">
        <v>1289</v>
      </c>
      <c r="D1208" s="169" t="s">
        <v>240</v>
      </c>
      <c r="E1208" s="170">
        <v>1.97</v>
      </c>
      <c r="F1208" s="171">
        <v>237.5</v>
      </c>
      <c r="G1208" s="172">
        <f>ROUND(E1208*F1208,2)</f>
        <v>467.88</v>
      </c>
      <c r="H1208" s="171">
        <v>26.9</v>
      </c>
      <c r="I1208" s="172">
        <f>ROUND(E1208*H1208,2)</f>
        <v>52.99</v>
      </c>
      <c r="J1208" s="171">
        <v>210.6</v>
      </c>
      <c r="K1208" s="172">
        <f>ROUND(E1208*J1208,2)</f>
        <v>414.88</v>
      </c>
      <c r="L1208" s="172">
        <v>21</v>
      </c>
      <c r="M1208" s="172">
        <f>G1208*(1+L1208/100)</f>
        <v>566.13479999999993</v>
      </c>
      <c r="N1208" s="172">
        <v>1.17E-3</v>
      </c>
      <c r="O1208" s="172">
        <f>ROUND(E1208*N1208,2)</f>
        <v>0</v>
      </c>
      <c r="P1208" s="172">
        <v>8.7999999999999995E-2</v>
      </c>
      <c r="Q1208" s="172">
        <f>ROUND(E1208*P1208,2)</f>
        <v>0.17</v>
      </c>
      <c r="R1208" s="172" t="s">
        <v>1153</v>
      </c>
      <c r="S1208" s="172" t="s">
        <v>201</v>
      </c>
      <c r="T1208" s="173" t="s">
        <v>201</v>
      </c>
      <c r="U1208" s="159">
        <v>0.55600000000000005</v>
      </c>
      <c r="V1208" s="159">
        <f>ROUND(E1208*U1208,2)</f>
        <v>1.1000000000000001</v>
      </c>
      <c r="W1208" s="159"/>
      <c r="X1208" s="159" t="s">
        <v>242</v>
      </c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243</v>
      </c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 x14ac:dyDescent="0.2">
      <c r="A1209" s="157"/>
      <c r="B1209" s="158"/>
      <c r="C1209" s="273" t="s">
        <v>1282</v>
      </c>
      <c r="D1209" s="274"/>
      <c r="E1209" s="274"/>
      <c r="F1209" s="274"/>
      <c r="G1209" s="274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245</v>
      </c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199" t="s">
        <v>1269</v>
      </c>
      <c r="D1210" s="189"/>
      <c r="E1210" s="190"/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247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57"/>
      <c r="B1211" s="158"/>
      <c r="C1211" s="199" t="s">
        <v>1290</v>
      </c>
      <c r="D1211" s="189"/>
      <c r="E1211" s="190">
        <v>1.97</v>
      </c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247</v>
      </c>
      <c r="AH1211" s="150">
        <v>0</v>
      </c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67">
        <v>195</v>
      </c>
      <c r="B1212" s="168" t="s">
        <v>1291</v>
      </c>
      <c r="C1212" s="184" t="s">
        <v>1292</v>
      </c>
      <c r="D1212" s="169" t="s">
        <v>420</v>
      </c>
      <c r="E1212" s="170">
        <v>1</v>
      </c>
      <c r="F1212" s="171">
        <v>29.7</v>
      </c>
      <c r="G1212" s="172">
        <f>ROUND(E1212*F1212,2)</f>
        <v>29.7</v>
      </c>
      <c r="H1212" s="171">
        <v>0</v>
      </c>
      <c r="I1212" s="172">
        <f>ROUND(E1212*H1212,2)</f>
        <v>0</v>
      </c>
      <c r="J1212" s="171">
        <v>29.7</v>
      </c>
      <c r="K1212" s="172">
        <f>ROUND(E1212*J1212,2)</f>
        <v>29.7</v>
      </c>
      <c r="L1212" s="172">
        <v>21</v>
      </c>
      <c r="M1212" s="172">
        <f>G1212*(1+L1212/100)</f>
        <v>35.936999999999998</v>
      </c>
      <c r="N1212" s="172">
        <v>0</v>
      </c>
      <c r="O1212" s="172">
        <f>ROUND(E1212*N1212,2)</f>
        <v>0</v>
      </c>
      <c r="P1212" s="172">
        <v>0</v>
      </c>
      <c r="Q1212" s="172">
        <f>ROUND(E1212*P1212,2)</f>
        <v>0</v>
      </c>
      <c r="R1212" s="172" t="s">
        <v>1153</v>
      </c>
      <c r="S1212" s="172" t="s">
        <v>201</v>
      </c>
      <c r="T1212" s="173" t="s">
        <v>201</v>
      </c>
      <c r="U1212" s="159">
        <v>0.08</v>
      </c>
      <c r="V1212" s="159">
        <f>ROUND(E1212*U1212,2)</f>
        <v>0.08</v>
      </c>
      <c r="W1212" s="159"/>
      <c r="X1212" s="159" t="s">
        <v>242</v>
      </c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243</v>
      </c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58"/>
      <c r="C1213" s="273" t="s">
        <v>1293</v>
      </c>
      <c r="D1213" s="274"/>
      <c r="E1213" s="274"/>
      <c r="F1213" s="274"/>
      <c r="G1213" s="274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245</v>
      </c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57"/>
      <c r="B1214" s="158"/>
      <c r="C1214" s="199" t="s">
        <v>655</v>
      </c>
      <c r="D1214" s="189"/>
      <c r="E1214" s="190"/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247</v>
      </c>
      <c r="AH1214" s="150">
        <v>0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 x14ac:dyDescent="0.2">
      <c r="A1215" s="157"/>
      <c r="B1215" s="158"/>
      <c r="C1215" s="199" t="s">
        <v>1294</v>
      </c>
      <c r="D1215" s="189"/>
      <c r="E1215" s="190">
        <v>1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247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ht="33.75" outlineLevel="1" x14ac:dyDescent="0.2">
      <c r="A1216" s="167">
        <v>196</v>
      </c>
      <c r="B1216" s="168" t="s">
        <v>1295</v>
      </c>
      <c r="C1216" s="184" t="s">
        <v>1296</v>
      </c>
      <c r="D1216" s="169" t="s">
        <v>240</v>
      </c>
      <c r="E1216" s="170">
        <v>17.335999999999999</v>
      </c>
      <c r="F1216" s="171">
        <v>379.5</v>
      </c>
      <c r="G1216" s="172">
        <f>ROUND(E1216*F1216,2)</f>
        <v>6579.01</v>
      </c>
      <c r="H1216" s="171">
        <v>26.9</v>
      </c>
      <c r="I1216" s="172">
        <f>ROUND(E1216*H1216,2)</f>
        <v>466.34</v>
      </c>
      <c r="J1216" s="171">
        <v>352.6</v>
      </c>
      <c r="K1216" s="172">
        <f>ROUND(E1216*J1216,2)</f>
        <v>6112.67</v>
      </c>
      <c r="L1216" s="172">
        <v>21</v>
      </c>
      <c r="M1216" s="172">
        <f>G1216*(1+L1216/100)</f>
        <v>7960.6021000000001</v>
      </c>
      <c r="N1216" s="172">
        <v>1.17E-3</v>
      </c>
      <c r="O1216" s="172">
        <f>ROUND(E1216*N1216,2)</f>
        <v>0.02</v>
      </c>
      <c r="P1216" s="172">
        <v>7.5999999999999998E-2</v>
      </c>
      <c r="Q1216" s="172">
        <f>ROUND(E1216*P1216,2)</f>
        <v>1.32</v>
      </c>
      <c r="R1216" s="172" t="s">
        <v>1153</v>
      </c>
      <c r="S1216" s="172" t="s">
        <v>201</v>
      </c>
      <c r="T1216" s="173" t="s">
        <v>201</v>
      </c>
      <c r="U1216" s="159">
        <v>0.93899999999999995</v>
      </c>
      <c r="V1216" s="159">
        <f>ROUND(E1216*U1216,2)</f>
        <v>16.28</v>
      </c>
      <c r="W1216" s="159"/>
      <c r="X1216" s="159" t="s">
        <v>242</v>
      </c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243</v>
      </c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7"/>
      <c r="B1217" s="158"/>
      <c r="C1217" s="199" t="s">
        <v>246</v>
      </c>
      <c r="D1217" s="189"/>
      <c r="E1217" s="190"/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247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158"/>
      <c r="C1218" s="199" t="s">
        <v>1297</v>
      </c>
      <c r="D1218" s="189"/>
      <c r="E1218" s="190">
        <v>14.183999999999999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247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57"/>
      <c r="B1219" s="158"/>
      <c r="C1219" s="199" t="s">
        <v>655</v>
      </c>
      <c r="D1219" s="189"/>
      <c r="E1219" s="190"/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247</v>
      </c>
      <c r="AH1219" s="150">
        <v>0</v>
      </c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58"/>
      <c r="C1220" s="199" t="s">
        <v>1298</v>
      </c>
      <c r="D1220" s="189"/>
      <c r="E1220" s="190">
        <v>1.5760000000000001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247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7"/>
      <c r="B1221" s="158"/>
      <c r="C1221" s="199" t="s">
        <v>1067</v>
      </c>
      <c r="D1221" s="189"/>
      <c r="E1221" s="190"/>
      <c r="F1221" s="159"/>
      <c r="G1221" s="159"/>
      <c r="H1221" s="159"/>
      <c r="I1221" s="159"/>
      <c r="J1221" s="159"/>
      <c r="K1221" s="159"/>
      <c r="L1221" s="159"/>
      <c r="M1221" s="159"/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247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7"/>
      <c r="B1222" s="158"/>
      <c r="C1222" s="199" t="s">
        <v>1299</v>
      </c>
      <c r="D1222" s="189"/>
      <c r="E1222" s="190">
        <v>1.5760000000000001</v>
      </c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247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67">
        <v>197</v>
      </c>
      <c r="B1223" s="168" t="s">
        <v>1300</v>
      </c>
      <c r="C1223" s="184" t="s">
        <v>1301</v>
      </c>
      <c r="D1223" s="169" t="s">
        <v>353</v>
      </c>
      <c r="E1223" s="170">
        <v>9.31</v>
      </c>
      <c r="F1223" s="171">
        <v>49.5</v>
      </c>
      <c r="G1223" s="172">
        <f>ROUND(E1223*F1223,2)</f>
        <v>460.85</v>
      </c>
      <c r="H1223" s="171">
        <v>0</v>
      </c>
      <c r="I1223" s="172">
        <f>ROUND(E1223*H1223,2)</f>
        <v>0</v>
      </c>
      <c r="J1223" s="171">
        <v>49.5</v>
      </c>
      <c r="K1223" s="172">
        <f>ROUND(E1223*J1223,2)</f>
        <v>460.85</v>
      </c>
      <c r="L1223" s="172">
        <v>21</v>
      </c>
      <c r="M1223" s="172">
        <f>G1223*(1+L1223/100)</f>
        <v>557.62850000000003</v>
      </c>
      <c r="N1223" s="172">
        <v>0</v>
      </c>
      <c r="O1223" s="172">
        <f>ROUND(E1223*N1223,2)</f>
        <v>0</v>
      </c>
      <c r="P1223" s="172">
        <v>1.383E-2</v>
      </c>
      <c r="Q1223" s="172">
        <f>ROUND(E1223*P1223,2)</f>
        <v>0.13</v>
      </c>
      <c r="R1223" s="172" t="s">
        <v>1153</v>
      </c>
      <c r="S1223" s="172" t="s">
        <v>201</v>
      </c>
      <c r="T1223" s="173" t="s">
        <v>201</v>
      </c>
      <c r="U1223" s="159">
        <v>0.12</v>
      </c>
      <c r="V1223" s="159">
        <f>ROUND(E1223*U1223,2)</f>
        <v>1.1200000000000001</v>
      </c>
      <c r="W1223" s="159"/>
      <c r="X1223" s="159" t="s">
        <v>242</v>
      </c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243</v>
      </c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199" t="s">
        <v>1302</v>
      </c>
      <c r="D1224" s="189"/>
      <c r="E1224" s="190"/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247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58"/>
      <c r="C1225" s="199" t="s">
        <v>1303</v>
      </c>
      <c r="D1225" s="189"/>
      <c r="E1225" s="190">
        <v>2.2999999999999998</v>
      </c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247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7"/>
      <c r="B1226" s="158"/>
      <c r="C1226" s="199" t="s">
        <v>460</v>
      </c>
      <c r="D1226" s="189"/>
      <c r="E1226" s="190"/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247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58"/>
      <c r="C1227" s="199" t="s">
        <v>1304</v>
      </c>
      <c r="D1227" s="189"/>
      <c r="E1227" s="190">
        <v>7.01</v>
      </c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247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67">
        <v>198</v>
      </c>
      <c r="B1228" s="168" t="s">
        <v>1305</v>
      </c>
      <c r="C1228" s="184" t="s">
        <v>1306</v>
      </c>
      <c r="D1228" s="169" t="s">
        <v>353</v>
      </c>
      <c r="E1228" s="170">
        <v>1.48</v>
      </c>
      <c r="F1228" s="171">
        <v>2330</v>
      </c>
      <c r="G1228" s="172">
        <f>ROUND(E1228*F1228,2)</f>
        <v>3448.4</v>
      </c>
      <c r="H1228" s="171">
        <v>823.08</v>
      </c>
      <c r="I1228" s="172">
        <f>ROUND(E1228*H1228,2)</f>
        <v>1218.1600000000001</v>
      </c>
      <c r="J1228" s="171">
        <v>1506.92</v>
      </c>
      <c r="K1228" s="172">
        <f>ROUND(E1228*J1228,2)</f>
        <v>2230.2399999999998</v>
      </c>
      <c r="L1228" s="172">
        <v>21</v>
      </c>
      <c r="M1228" s="172">
        <f>G1228*(1+L1228/100)</f>
        <v>4172.5640000000003</v>
      </c>
      <c r="N1228" s="172">
        <v>0</v>
      </c>
      <c r="O1228" s="172">
        <f>ROUND(E1228*N1228,2)</f>
        <v>0</v>
      </c>
      <c r="P1228" s="172">
        <v>1.413E-2</v>
      </c>
      <c r="Q1228" s="172">
        <f>ROUND(E1228*P1228,2)</f>
        <v>0.02</v>
      </c>
      <c r="R1228" s="172" t="s">
        <v>1153</v>
      </c>
      <c r="S1228" s="172" t="s">
        <v>201</v>
      </c>
      <c r="T1228" s="173" t="s">
        <v>201</v>
      </c>
      <c r="U1228" s="159">
        <v>2.95</v>
      </c>
      <c r="V1228" s="159">
        <f>ROUND(E1228*U1228,2)</f>
        <v>4.37</v>
      </c>
      <c r="W1228" s="159"/>
      <c r="X1228" s="159" t="s">
        <v>242</v>
      </c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243</v>
      </c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199" t="s">
        <v>256</v>
      </c>
      <c r="D1229" s="189"/>
      <c r="E1229" s="190"/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247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58"/>
      <c r="C1230" s="199" t="s">
        <v>1307</v>
      </c>
      <c r="D1230" s="189"/>
      <c r="E1230" s="190">
        <v>0.8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247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58"/>
      <c r="C1231" s="199" t="s">
        <v>246</v>
      </c>
      <c r="D1231" s="189"/>
      <c r="E1231" s="190"/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247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58"/>
      <c r="C1232" s="199" t="s">
        <v>1308</v>
      </c>
      <c r="D1232" s="189"/>
      <c r="E1232" s="190">
        <v>0.38</v>
      </c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247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7"/>
      <c r="B1233" s="158"/>
      <c r="C1233" s="199" t="s">
        <v>1309</v>
      </c>
      <c r="D1233" s="189"/>
      <c r="E1233" s="190">
        <v>0.3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247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67">
        <v>199</v>
      </c>
      <c r="B1234" s="168" t="s">
        <v>1310</v>
      </c>
      <c r="C1234" s="184" t="s">
        <v>1311</v>
      </c>
      <c r="D1234" s="169" t="s">
        <v>353</v>
      </c>
      <c r="E1234" s="170">
        <v>0.38</v>
      </c>
      <c r="F1234" s="171">
        <v>3115</v>
      </c>
      <c r="G1234" s="172">
        <f>ROUND(E1234*F1234,2)</f>
        <v>1183.7</v>
      </c>
      <c r="H1234" s="171">
        <v>1063.48</v>
      </c>
      <c r="I1234" s="172">
        <f>ROUND(E1234*H1234,2)</f>
        <v>404.12</v>
      </c>
      <c r="J1234" s="171">
        <v>2051.52</v>
      </c>
      <c r="K1234" s="172">
        <f>ROUND(E1234*J1234,2)</f>
        <v>779.58</v>
      </c>
      <c r="L1234" s="172">
        <v>21</v>
      </c>
      <c r="M1234" s="172">
        <f>G1234*(1+L1234/100)</f>
        <v>1432.277</v>
      </c>
      <c r="N1234" s="172">
        <v>0</v>
      </c>
      <c r="O1234" s="172">
        <f>ROUND(E1234*N1234,2)</f>
        <v>0</v>
      </c>
      <c r="P1234" s="172">
        <v>3.6170000000000001E-2</v>
      </c>
      <c r="Q1234" s="172">
        <f>ROUND(E1234*P1234,2)</f>
        <v>0.01</v>
      </c>
      <c r="R1234" s="172" t="s">
        <v>1153</v>
      </c>
      <c r="S1234" s="172" t="s">
        <v>201</v>
      </c>
      <c r="T1234" s="173" t="s">
        <v>201</v>
      </c>
      <c r="U1234" s="159">
        <v>4</v>
      </c>
      <c r="V1234" s="159">
        <f>ROUND(E1234*U1234,2)</f>
        <v>1.52</v>
      </c>
      <c r="W1234" s="159"/>
      <c r="X1234" s="159" t="s">
        <v>242</v>
      </c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243</v>
      </c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7"/>
      <c r="B1235" s="158"/>
      <c r="C1235" s="199" t="s">
        <v>246</v>
      </c>
      <c r="D1235" s="189"/>
      <c r="E1235" s="190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247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58"/>
      <c r="C1236" s="199" t="s">
        <v>1312</v>
      </c>
      <c r="D1236" s="189"/>
      <c r="E1236" s="190">
        <v>0.38</v>
      </c>
      <c r="F1236" s="159"/>
      <c r="G1236" s="15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247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67">
        <v>200</v>
      </c>
      <c r="B1237" s="168" t="s">
        <v>1313</v>
      </c>
      <c r="C1237" s="184" t="s">
        <v>1314</v>
      </c>
      <c r="D1237" s="169" t="s">
        <v>353</v>
      </c>
      <c r="E1237" s="170">
        <v>1.33</v>
      </c>
      <c r="F1237" s="171">
        <v>4135</v>
      </c>
      <c r="G1237" s="172">
        <f>ROUND(E1237*F1237,2)</f>
        <v>5499.55</v>
      </c>
      <c r="H1237" s="171">
        <v>1316.78</v>
      </c>
      <c r="I1237" s="172">
        <f>ROUND(E1237*H1237,2)</f>
        <v>1751.32</v>
      </c>
      <c r="J1237" s="171">
        <v>2818.22</v>
      </c>
      <c r="K1237" s="172">
        <f>ROUND(E1237*J1237,2)</f>
        <v>3748.23</v>
      </c>
      <c r="L1237" s="172">
        <v>21</v>
      </c>
      <c r="M1237" s="172">
        <f>G1237*(1+L1237/100)</f>
        <v>6654.4555</v>
      </c>
      <c r="N1237" s="172">
        <v>0</v>
      </c>
      <c r="O1237" s="172">
        <f>ROUND(E1237*N1237,2)</f>
        <v>0</v>
      </c>
      <c r="P1237" s="172">
        <v>5.6520000000000001E-2</v>
      </c>
      <c r="Q1237" s="172">
        <f>ROUND(E1237*P1237,2)</f>
        <v>0.08</v>
      </c>
      <c r="R1237" s="172" t="s">
        <v>1153</v>
      </c>
      <c r="S1237" s="172" t="s">
        <v>201</v>
      </c>
      <c r="T1237" s="173" t="s">
        <v>201</v>
      </c>
      <c r="U1237" s="159">
        <v>5.5</v>
      </c>
      <c r="V1237" s="159">
        <f>ROUND(E1237*U1237,2)</f>
        <v>7.32</v>
      </c>
      <c r="W1237" s="159"/>
      <c r="X1237" s="159" t="s">
        <v>242</v>
      </c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243</v>
      </c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199" t="s">
        <v>246</v>
      </c>
      <c r="D1238" s="189"/>
      <c r="E1238" s="190"/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247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7"/>
      <c r="B1239" s="158"/>
      <c r="C1239" s="199" t="s">
        <v>1315</v>
      </c>
      <c r="D1239" s="189"/>
      <c r="E1239" s="190">
        <v>0.3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247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199" t="s">
        <v>1316</v>
      </c>
      <c r="D1240" s="189"/>
      <c r="E1240" s="190">
        <v>0.7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247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158"/>
      <c r="C1241" s="199" t="s">
        <v>1317</v>
      </c>
      <c r="D1241" s="189"/>
      <c r="E1241" s="190">
        <v>0.33</v>
      </c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247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ht="22.5" outlineLevel="1" x14ac:dyDescent="0.2">
      <c r="A1242" s="167">
        <v>201</v>
      </c>
      <c r="B1242" s="168" t="s">
        <v>1318</v>
      </c>
      <c r="C1242" s="184" t="s">
        <v>1319</v>
      </c>
      <c r="D1242" s="169" t="s">
        <v>353</v>
      </c>
      <c r="E1242" s="170">
        <v>1.48</v>
      </c>
      <c r="F1242" s="171">
        <v>300</v>
      </c>
      <c r="G1242" s="172">
        <f>ROUND(E1242*F1242,2)</f>
        <v>444</v>
      </c>
      <c r="H1242" s="171">
        <v>30.81</v>
      </c>
      <c r="I1242" s="172">
        <f>ROUND(E1242*H1242,2)</f>
        <v>45.6</v>
      </c>
      <c r="J1242" s="171">
        <v>269.19</v>
      </c>
      <c r="K1242" s="172">
        <f>ROUND(E1242*J1242,2)</f>
        <v>398.4</v>
      </c>
      <c r="L1242" s="172">
        <v>21</v>
      </c>
      <c r="M1242" s="172">
        <f>G1242*(1+L1242/100)</f>
        <v>537.24</v>
      </c>
      <c r="N1242" s="172">
        <v>1.34E-3</v>
      </c>
      <c r="O1242" s="172">
        <f>ROUND(E1242*N1242,2)</f>
        <v>0</v>
      </c>
      <c r="P1242" s="172">
        <v>0</v>
      </c>
      <c r="Q1242" s="172">
        <f>ROUND(E1242*P1242,2)</f>
        <v>0</v>
      </c>
      <c r="R1242" s="172" t="s">
        <v>1153</v>
      </c>
      <c r="S1242" s="172" t="s">
        <v>201</v>
      </c>
      <c r="T1242" s="173" t="s">
        <v>201</v>
      </c>
      <c r="U1242" s="159">
        <v>0.54500000000000004</v>
      </c>
      <c r="V1242" s="159">
        <f>ROUND(E1242*U1242,2)</f>
        <v>0.81</v>
      </c>
      <c r="W1242" s="159"/>
      <c r="X1242" s="159" t="s">
        <v>242</v>
      </c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243</v>
      </c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199" t="s">
        <v>1320</v>
      </c>
      <c r="D1243" s="189"/>
      <c r="E1243" s="190">
        <v>1.48</v>
      </c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247</v>
      </c>
      <c r="AH1243" s="150">
        <v>5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ht="22.5" outlineLevel="1" x14ac:dyDescent="0.2">
      <c r="A1244" s="167">
        <v>202</v>
      </c>
      <c r="B1244" s="168" t="s">
        <v>1321</v>
      </c>
      <c r="C1244" s="184" t="s">
        <v>1322</v>
      </c>
      <c r="D1244" s="169" t="s">
        <v>353</v>
      </c>
      <c r="E1244" s="170">
        <v>0.38</v>
      </c>
      <c r="F1244" s="171">
        <v>404</v>
      </c>
      <c r="G1244" s="172">
        <f>ROUND(E1244*F1244,2)</f>
        <v>153.52000000000001</v>
      </c>
      <c r="H1244" s="171">
        <v>20.54</v>
      </c>
      <c r="I1244" s="172">
        <f>ROUND(E1244*H1244,2)</f>
        <v>7.81</v>
      </c>
      <c r="J1244" s="171">
        <v>383.46</v>
      </c>
      <c r="K1244" s="172">
        <f>ROUND(E1244*J1244,2)</f>
        <v>145.71</v>
      </c>
      <c r="L1244" s="172">
        <v>21</v>
      </c>
      <c r="M1244" s="172">
        <f>G1244*(1+L1244/100)</f>
        <v>185.75919999999999</v>
      </c>
      <c r="N1244" s="172">
        <v>8.8999999999999995E-4</v>
      </c>
      <c r="O1244" s="172">
        <f>ROUND(E1244*N1244,2)</f>
        <v>0</v>
      </c>
      <c r="P1244" s="172">
        <v>0</v>
      </c>
      <c r="Q1244" s="172">
        <f>ROUND(E1244*P1244,2)</f>
        <v>0</v>
      </c>
      <c r="R1244" s="172" t="s">
        <v>1153</v>
      </c>
      <c r="S1244" s="172" t="s">
        <v>201</v>
      </c>
      <c r="T1244" s="173" t="s">
        <v>201</v>
      </c>
      <c r="U1244" s="159">
        <v>0.79</v>
      </c>
      <c r="V1244" s="159">
        <f>ROUND(E1244*U1244,2)</f>
        <v>0.3</v>
      </c>
      <c r="W1244" s="159"/>
      <c r="X1244" s="159" t="s">
        <v>242</v>
      </c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243</v>
      </c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57"/>
      <c r="B1245" s="158"/>
      <c r="C1245" s="199" t="s">
        <v>1323</v>
      </c>
      <c r="D1245" s="189"/>
      <c r="E1245" s="190">
        <v>0.38</v>
      </c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247</v>
      </c>
      <c r="AH1245" s="150">
        <v>5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ht="22.5" outlineLevel="1" x14ac:dyDescent="0.2">
      <c r="A1246" s="167">
        <v>203</v>
      </c>
      <c r="B1246" s="168" t="s">
        <v>1324</v>
      </c>
      <c r="C1246" s="184" t="s">
        <v>1325</v>
      </c>
      <c r="D1246" s="169" t="s">
        <v>353</v>
      </c>
      <c r="E1246" s="170">
        <v>1.33</v>
      </c>
      <c r="F1246" s="171">
        <v>529</v>
      </c>
      <c r="G1246" s="172">
        <f>ROUND(E1246*F1246,2)</f>
        <v>703.57</v>
      </c>
      <c r="H1246" s="171">
        <v>30.81</v>
      </c>
      <c r="I1246" s="172">
        <f>ROUND(E1246*H1246,2)</f>
        <v>40.98</v>
      </c>
      <c r="J1246" s="171">
        <v>498.19</v>
      </c>
      <c r="K1246" s="172">
        <f>ROUND(E1246*J1246,2)</f>
        <v>662.59</v>
      </c>
      <c r="L1246" s="172">
        <v>21</v>
      </c>
      <c r="M1246" s="172">
        <f>G1246*(1+L1246/100)</f>
        <v>851.31970000000001</v>
      </c>
      <c r="N1246" s="172">
        <v>1.34E-3</v>
      </c>
      <c r="O1246" s="172">
        <f>ROUND(E1246*N1246,2)</f>
        <v>0</v>
      </c>
      <c r="P1246" s="172">
        <v>0</v>
      </c>
      <c r="Q1246" s="172">
        <f>ROUND(E1246*P1246,2)</f>
        <v>0</v>
      </c>
      <c r="R1246" s="172" t="s">
        <v>1153</v>
      </c>
      <c r="S1246" s="172" t="s">
        <v>201</v>
      </c>
      <c r="T1246" s="173" t="s">
        <v>201</v>
      </c>
      <c r="U1246" s="159">
        <v>1.05</v>
      </c>
      <c r="V1246" s="159">
        <f>ROUND(E1246*U1246,2)</f>
        <v>1.4</v>
      </c>
      <c r="W1246" s="159"/>
      <c r="X1246" s="159" t="s">
        <v>242</v>
      </c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243</v>
      </c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7"/>
      <c r="B1247" s="158"/>
      <c r="C1247" s="199" t="s">
        <v>1326</v>
      </c>
      <c r="D1247" s="189"/>
      <c r="E1247" s="190">
        <v>1.33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247</v>
      </c>
      <c r="AH1247" s="150">
        <v>5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ht="22.5" outlineLevel="1" x14ac:dyDescent="0.2">
      <c r="A1248" s="167">
        <v>204</v>
      </c>
      <c r="B1248" s="168" t="s">
        <v>1327</v>
      </c>
      <c r="C1248" s="184" t="s">
        <v>1328</v>
      </c>
      <c r="D1248" s="169" t="s">
        <v>353</v>
      </c>
      <c r="E1248" s="170">
        <v>0.8</v>
      </c>
      <c r="F1248" s="171">
        <v>403.5</v>
      </c>
      <c r="G1248" s="172">
        <f>ROUND(E1248*F1248,2)</f>
        <v>322.8</v>
      </c>
      <c r="H1248" s="171">
        <v>0</v>
      </c>
      <c r="I1248" s="172">
        <f>ROUND(E1248*H1248,2)</f>
        <v>0</v>
      </c>
      <c r="J1248" s="171">
        <v>403.5</v>
      </c>
      <c r="K1248" s="172">
        <f>ROUND(E1248*J1248,2)</f>
        <v>322.8</v>
      </c>
      <c r="L1248" s="172">
        <v>21</v>
      </c>
      <c r="M1248" s="172">
        <f>G1248*(1+L1248/100)</f>
        <v>390.58800000000002</v>
      </c>
      <c r="N1248" s="172">
        <v>0</v>
      </c>
      <c r="O1248" s="172">
        <f>ROUND(E1248*N1248,2)</f>
        <v>0</v>
      </c>
      <c r="P1248" s="172">
        <v>0</v>
      </c>
      <c r="Q1248" s="172">
        <f>ROUND(E1248*P1248,2)</f>
        <v>0</v>
      </c>
      <c r="R1248" s="172" t="s">
        <v>1153</v>
      </c>
      <c r="S1248" s="172" t="s">
        <v>201</v>
      </c>
      <c r="T1248" s="173" t="s">
        <v>201</v>
      </c>
      <c r="U1248" s="159">
        <v>0.9</v>
      </c>
      <c r="V1248" s="159">
        <f>ROUND(E1248*U1248,2)</f>
        <v>0.72</v>
      </c>
      <c r="W1248" s="159"/>
      <c r="X1248" s="159" t="s">
        <v>242</v>
      </c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243</v>
      </c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58"/>
      <c r="C1249" s="199" t="s">
        <v>256</v>
      </c>
      <c r="D1249" s="189"/>
      <c r="E1249" s="190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247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7"/>
      <c r="B1250" s="158"/>
      <c r="C1250" s="199" t="s">
        <v>1307</v>
      </c>
      <c r="D1250" s="189"/>
      <c r="E1250" s="190">
        <v>0.8</v>
      </c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247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33.75" outlineLevel="1" x14ac:dyDescent="0.2">
      <c r="A1251" s="167">
        <v>205</v>
      </c>
      <c r="B1251" s="168" t="s">
        <v>1329</v>
      </c>
      <c r="C1251" s="184" t="s">
        <v>1330</v>
      </c>
      <c r="D1251" s="169" t="s">
        <v>420</v>
      </c>
      <c r="E1251" s="170">
        <v>1</v>
      </c>
      <c r="F1251" s="171">
        <v>559</v>
      </c>
      <c r="G1251" s="172">
        <f>ROUND(E1251*F1251,2)</f>
        <v>559</v>
      </c>
      <c r="H1251" s="171">
        <v>30.6</v>
      </c>
      <c r="I1251" s="172">
        <f>ROUND(E1251*H1251,2)</f>
        <v>30.6</v>
      </c>
      <c r="J1251" s="171">
        <v>528.4</v>
      </c>
      <c r="K1251" s="172">
        <f>ROUND(E1251*J1251,2)</f>
        <v>528.4</v>
      </c>
      <c r="L1251" s="172">
        <v>21</v>
      </c>
      <c r="M1251" s="172">
        <f>G1251*(1+L1251/100)</f>
        <v>676.39</v>
      </c>
      <c r="N1251" s="172">
        <v>1.33E-3</v>
      </c>
      <c r="O1251" s="172">
        <f>ROUND(E1251*N1251,2)</f>
        <v>0</v>
      </c>
      <c r="P1251" s="172">
        <v>0.20699999999999999</v>
      </c>
      <c r="Q1251" s="172">
        <f>ROUND(E1251*P1251,2)</f>
        <v>0.21</v>
      </c>
      <c r="R1251" s="172" t="s">
        <v>1153</v>
      </c>
      <c r="S1251" s="172" t="s">
        <v>201</v>
      </c>
      <c r="T1251" s="173" t="s">
        <v>201</v>
      </c>
      <c r="U1251" s="159">
        <v>1.538</v>
      </c>
      <c r="V1251" s="159">
        <f>ROUND(E1251*U1251,2)</f>
        <v>1.54</v>
      </c>
      <c r="W1251" s="159"/>
      <c r="X1251" s="159" t="s">
        <v>242</v>
      </c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243</v>
      </c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273" t="s">
        <v>1331</v>
      </c>
      <c r="D1252" s="274"/>
      <c r="E1252" s="274"/>
      <c r="F1252" s="274"/>
      <c r="G1252" s="274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245</v>
      </c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7"/>
      <c r="B1253" s="158"/>
      <c r="C1253" s="271" t="s">
        <v>1332</v>
      </c>
      <c r="D1253" s="272"/>
      <c r="E1253" s="272"/>
      <c r="F1253" s="272"/>
      <c r="G1253" s="272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206</v>
      </c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7"/>
      <c r="B1254" s="158"/>
      <c r="C1254" s="199" t="s">
        <v>1333</v>
      </c>
      <c r="D1254" s="189"/>
      <c r="E1254" s="190"/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247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58"/>
      <c r="C1255" s="199" t="s">
        <v>1334</v>
      </c>
      <c r="D1255" s="189"/>
      <c r="E1255" s="190">
        <v>1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247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ht="33.75" outlineLevel="1" x14ac:dyDescent="0.2">
      <c r="A1256" s="167">
        <v>206</v>
      </c>
      <c r="B1256" s="168" t="s">
        <v>1335</v>
      </c>
      <c r="C1256" s="184" t="s">
        <v>1336</v>
      </c>
      <c r="D1256" s="169" t="s">
        <v>252</v>
      </c>
      <c r="E1256" s="170">
        <v>2.0964</v>
      </c>
      <c r="F1256" s="171">
        <v>1234</v>
      </c>
      <c r="G1256" s="172">
        <f>ROUND(E1256*F1256,2)</f>
        <v>2586.96</v>
      </c>
      <c r="H1256" s="171">
        <v>41.9</v>
      </c>
      <c r="I1256" s="172">
        <f>ROUND(E1256*H1256,2)</f>
        <v>87.84</v>
      </c>
      <c r="J1256" s="171">
        <v>1192.0999999999999</v>
      </c>
      <c r="K1256" s="172">
        <f>ROUND(E1256*J1256,2)</f>
        <v>2499.12</v>
      </c>
      <c r="L1256" s="172">
        <v>21</v>
      </c>
      <c r="M1256" s="172">
        <f>G1256*(1+L1256/100)</f>
        <v>3130.2215999999999</v>
      </c>
      <c r="N1256" s="172">
        <v>1.82E-3</v>
      </c>
      <c r="O1256" s="172">
        <f>ROUND(E1256*N1256,2)</f>
        <v>0</v>
      </c>
      <c r="P1256" s="172">
        <v>1.8</v>
      </c>
      <c r="Q1256" s="172">
        <f>ROUND(E1256*P1256,2)</f>
        <v>3.77</v>
      </c>
      <c r="R1256" s="172" t="s">
        <v>1153</v>
      </c>
      <c r="S1256" s="172" t="s">
        <v>201</v>
      </c>
      <c r="T1256" s="173" t="s">
        <v>201</v>
      </c>
      <c r="U1256" s="159">
        <v>3.1960000000000002</v>
      </c>
      <c r="V1256" s="159">
        <f>ROUND(E1256*U1256,2)</f>
        <v>6.7</v>
      </c>
      <c r="W1256" s="159"/>
      <c r="X1256" s="159" t="s">
        <v>242</v>
      </c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243</v>
      </c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158"/>
      <c r="C1257" s="273" t="s">
        <v>1331</v>
      </c>
      <c r="D1257" s="274"/>
      <c r="E1257" s="274"/>
      <c r="F1257" s="274"/>
      <c r="G1257" s="274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245</v>
      </c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7"/>
      <c r="B1258" s="158"/>
      <c r="C1258" s="271" t="s">
        <v>1332</v>
      </c>
      <c r="D1258" s="272"/>
      <c r="E1258" s="272"/>
      <c r="F1258" s="272"/>
      <c r="G1258" s="272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206</v>
      </c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7"/>
      <c r="B1259" s="158"/>
      <c r="C1259" s="199" t="s">
        <v>246</v>
      </c>
      <c r="D1259" s="189"/>
      <c r="E1259" s="190"/>
      <c r="F1259" s="159"/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247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 x14ac:dyDescent="0.2">
      <c r="A1260" s="157"/>
      <c r="B1260" s="158"/>
      <c r="C1260" s="199" t="s">
        <v>1337</v>
      </c>
      <c r="D1260" s="189"/>
      <c r="E1260" s="190">
        <v>0.55889999999999995</v>
      </c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247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199" t="s">
        <v>1338</v>
      </c>
      <c r="D1261" s="189"/>
      <c r="E1261" s="190">
        <v>0.67500000000000004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247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7"/>
      <c r="B1262" s="158"/>
      <c r="C1262" s="199" t="s">
        <v>1339</v>
      </c>
      <c r="D1262" s="189"/>
      <c r="E1262" s="190">
        <v>0.86250000000000004</v>
      </c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247</v>
      </c>
      <c r="AH1262" s="150">
        <v>0</v>
      </c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33.75" outlineLevel="1" x14ac:dyDescent="0.2">
      <c r="A1263" s="167">
        <v>207</v>
      </c>
      <c r="B1263" s="168" t="s">
        <v>1340</v>
      </c>
      <c r="C1263" s="184" t="s">
        <v>1341</v>
      </c>
      <c r="D1263" s="169" t="s">
        <v>252</v>
      </c>
      <c r="E1263" s="170">
        <v>0.85050000000000003</v>
      </c>
      <c r="F1263" s="171">
        <v>1387</v>
      </c>
      <c r="G1263" s="172">
        <f>ROUND(E1263*F1263,2)</f>
        <v>1179.6400000000001</v>
      </c>
      <c r="H1263" s="171">
        <v>41.9</v>
      </c>
      <c r="I1263" s="172">
        <f>ROUND(E1263*H1263,2)</f>
        <v>35.64</v>
      </c>
      <c r="J1263" s="171">
        <v>1345.1</v>
      </c>
      <c r="K1263" s="172">
        <f>ROUND(E1263*J1263,2)</f>
        <v>1144.01</v>
      </c>
      <c r="L1263" s="172">
        <v>21</v>
      </c>
      <c r="M1263" s="172">
        <f>G1263*(1+L1263/100)</f>
        <v>1427.3644000000002</v>
      </c>
      <c r="N1263" s="172">
        <v>1.82E-3</v>
      </c>
      <c r="O1263" s="172">
        <f>ROUND(E1263*N1263,2)</f>
        <v>0</v>
      </c>
      <c r="P1263" s="172">
        <v>1.8</v>
      </c>
      <c r="Q1263" s="172">
        <f>ROUND(E1263*P1263,2)</f>
        <v>1.53</v>
      </c>
      <c r="R1263" s="172" t="s">
        <v>1153</v>
      </c>
      <c r="S1263" s="172" t="s">
        <v>201</v>
      </c>
      <c r="T1263" s="173" t="s">
        <v>201</v>
      </c>
      <c r="U1263" s="159">
        <v>3.6080000000000001</v>
      </c>
      <c r="V1263" s="159">
        <f>ROUND(E1263*U1263,2)</f>
        <v>3.07</v>
      </c>
      <c r="W1263" s="159"/>
      <c r="X1263" s="159" t="s">
        <v>242</v>
      </c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243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273" t="s">
        <v>1331</v>
      </c>
      <c r="D1264" s="274"/>
      <c r="E1264" s="274"/>
      <c r="F1264" s="274"/>
      <c r="G1264" s="274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245</v>
      </c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7"/>
      <c r="B1265" s="158"/>
      <c r="C1265" s="271" t="s">
        <v>1332</v>
      </c>
      <c r="D1265" s="272"/>
      <c r="E1265" s="272"/>
      <c r="F1265" s="272"/>
      <c r="G1265" s="272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206</v>
      </c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 x14ac:dyDescent="0.2">
      <c r="A1266" s="157"/>
      <c r="B1266" s="158"/>
      <c r="C1266" s="199" t="s">
        <v>246</v>
      </c>
      <c r="D1266" s="189"/>
      <c r="E1266" s="190"/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247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199" t="s">
        <v>1342</v>
      </c>
      <c r="D1267" s="189"/>
      <c r="E1267" s="190">
        <v>0.85050000000000003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247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67">
        <v>208</v>
      </c>
      <c r="B1268" s="168" t="s">
        <v>1343</v>
      </c>
      <c r="C1268" s="184" t="s">
        <v>1344</v>
      </c>
      <c r="D1268" s="169" t="s">
        <v>420</v>
      </c>
      <c r="E1268" s="170">
        <v>2</v>
      </c>
      <c r="F1268" s="171">
        <v>372.5</v>
      </c>
      <c r="G1268" s="172">
        <f>ROUND(E1268*F1268,2)</f>
        <v>745</v>
      </c>
      <c r="H1268" s="171">
        <v>11.19</v>
      </c>
      <c r="I1268" s="172">
        <f>ROUND(E1268*H1268,2)</f>
        <v>22.38</v>
      </c>
      <c r="J1268" s="171">
        <v>361.31</v>
      </c>
      <c r="K1268" s="172">
        <f>ROUND(E1268*J1268,2)</f>
        <v>722.62</v>
      </c>
      <c r="L1268" s="172">
        <v>21</v>
      </c>
      <c r="M1268" s="172">
        <f>G1268*(1+L1268/100)</f>
        <v>901.44999999999993</v>
      </c>
      <c r="N1268" s="172">
        <v>4.8999999999999998E-4</v>
      </c>
      <c r="O1268" s="172">
        <f>ROUND(E1268*N1268,2)</f>
        <v>0</v>
      </c>
      <c r="P1268" s="172">
        <v>1.7999999999999999E-2</v>
      </c>
      <c r="Q1268" s="172">
        <f>ROUND(E1268*P1268,2)</f>
        <v>0.04</v>
      </c>
      <c r="R1268" s="172" t="s">
        <v>1153</v>
      </c>
      <c r="S1268" s="172" t="s">
        <v>201</v>
      </c>
      <c r="T1268" s="173" t="s">
        <v>201</v>
      </c>
      <c r="U1268" s="159">
        <v>1.052</v>
      </c>
      <c r="V1268" s="159">
        <f>ROUND(E1268*U1268,2)</f>
        <v>2.1</v>
      </c>
      <c r="W1268" s="159"/>
      <c r="X1268" s="159" t="s">
        <v>242</v>
      </c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243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7"/>
      <c r="B1269" s="158"/>
      <c r="C1269" s="262" t="s">
        <v>1332</v>
      </c>
      <c r="D1269" s="263"/>
      <c r="E1269" s="263"/>
      <c r="F1269" s="263"/>
      <c r="G1269" s="263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206</v>
      </c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199" t="s">
        <v>246</v>
      </c>
      <c r="D1270" s="189"/>
      <c r="E1270" s="190"/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247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57"/>
      <c r="B1271" s="158"/>
      <c r="C1271" s="199" t="s">
        <v>721</v>
      </c>
      <c r="D1271" s="189"/>
      <c r="E1271" s="190">
        <v>2</v>
      </c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247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ht="22.5" outlineLevel="1" x14ac:dyDescent="0.2">
      <c r="A1272" s="167">
        <v>209</v>
      </c>
      <c r="B1272" s="168" t="s">
        <v>1345</v>
      </c>
      <c r="C1272" s="184" t="s">
        <v>1346</v>
      </c>
      <c r="D1272" s="169" t="s">
        <v>353</v>
      </c>
      <c r="E1272" s="170">
        <v>8.4</v>
      </c>
      <c r="F1272" s="171">
        <v>116.5</v>
      </c>
      <c r="G1272" s="172">
        <f>ROUND(E1272*F1272,2)</f>
        <v>978.6</v>
      </c>
      <c r="H1272" s="171">
        <v>11.3</v>
      </c>
      <c r="I1272" s="172">
        <f>ROUND(E1272*H1272,2)</f>
        <v>94.92</v>
      </c>
      <c r="J1272" s="171">
        <v>105.2</v>
      </c>
      <c r="K1272" s="172">
        <f>ROUND(E1272*J1272,2)</f>
        <v>883.68</v>
      </c>
      <c r="L1272" s="172">
        <v>21</v>
      </c>
      <c r="M1272" s="172">
        <f>G1272*(1+L1272/100)</f>
        <v>1184.106</v>
      </c>
      <c r="N1272" s="172">
        <v>4.8999999999999998E-4</v>
      </c>
      <c r="O1272" s="172">
        <f>ROUND(E1272*N1272,2)</f>
        <v>0</v>
      </c>
      <c r="P1272" s="172">
        <v>8.9999999999999993E-3</v>
      </c>
      <c r="Q1272" s="172">
        <f>ROUND(E1272*P1272,2)</f>
        <v>0.08</v>
      </c>
      <c r="R1272" s="172" t="s">
        <v>1153</v>
      </c>
      <c r="S1272" s="172" t="s">
        <v>201</v>
      </c>
      <c r="T1272" s="173" t="s">
        <v>201</v>
      </c>
      <c r="U1272" s="159">
        <v>0.30099999999999999</v>
      </c>
      <c r="V1272" s="159">
        <f>ROUND(E1272*U1272,2)</f>
        <v>2.5299999999999998</v>
      </c>
      <c r="W1272" s="159"/>
      <c r="X1272" s="159" t="s">
        <v>242</v>
      </c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243</v>
      </c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7"/>
      <c r="B1273" s="158"/>
      <c r="C1273" s="262" t="s">
        <v>1332</v>
      </c>
      <c r="D1273" s="263"/>
      <c r="E1273" s="263"/>
      <c r="F1273" s="263"/>
      <c r="G1273" s="263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206</v>
      </c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57"/>
      <c r="B1274" s="158"/>
      <c r="C1274" s="199" t="s">
        <v>534</v>
      </c>
      <c r="D1274" s="189"/>
      <c r="E1274" s="190"/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247</v>
      </c>
      <c r="AH1274" s="150">
        <v>0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7"/>
      <c r="B1275" s="158"/>
      <c r="C1275" s="199" t="s">
        <v>1347</v>
      </c>
      <c r="D1275" s="189"/>
      <c r="E1275" s="190">
        <v>6.6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247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7"/>
      <c r="B1276" s="158"/>
      <c r="C1276" s="199" t="s">
        <v>1348</v>
      </c>
      <c r="D1276" s="189"/>
      <c r="E1276" s="190">
        <v>1.8</v>
      </c>
      <c r="F1276" s="159"/>
      <c r="G1276" s="159"/>
      <c r="H1276" s="159"/>
      <c r="I1276" s="159"/>
      <c r="J1276" s="159"/>
      <c r="K1276" s="159"/>
      <c r="L1276" s="159"/>
      <c r="M1276" s="159"/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247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ht="22.5" outlineLevel="1" x14ac:dyDescent="0.2">
      <c r="A1277" s="167">
        <v>210</v>
      </c>
      <c r="B1277" s="168" t="s">
        <v>1349</v>
      </c>
      <c r="C1277" s="184" t="s">
        <v>1350</v>
      </c>
      <c r="D1277" s="169" t="s">
        <v>353</v>
      </c>
      <c r="E1277" s="170">
        <v>3</v>
      </c>
      <c r="F1277" s="171">
        <v>98</v>
      </c>
      <c r="G1277" s="172">
        <f>ROUND(E1277*F1277,2)</f>
        <v>294</v>
      </c>
      <c r="H1277" s="171">
        <v>11.3</v>
      </c>
      <c r="I1277" s="172">
        <f>ROUND(E1277*H1277,2)</f>
        <v>33.9</v>
      </c>
      <c r="J1277" s="171">
        <v>86.7</v>
      </c>
      <c r="K1277" s="172">
        <f>ROUND(E1277*J1277,2)</f>
        <v>260.10000000000002</v>
      </c>
      <c r="L1277" s="172">
        <v>21</v>
      </c>
      <c r="M1277" s="172">
        <f>G1277*(1+L1277/100)</f>
        <v>355.74</v>
      </c>
      <c r="N1277" s="172">
        <v>4.8999999999999998E-4</v>
      </c>
      <c r="O1277" s="172">
        <f>ROUND(E1277*N1277,2)</f>
        <v>0</v>
      </c>
      <c r="P1277" s="172">
        <v>8.9999999999999993E-3</v>
      </c>
      <c r="Q1277" s="172">
        <f>ROUND(E1277*P1277,2)</f>
        <v>0.03</v>
      </c>
      <c r="R1277" s="172" t="s">
        <v>1153</v>
      </c>
      <c r="S1277" s="172" t="s">
        <v>201</v>
      </c>
      <c r="T1277" s="173" t="s">
        <v>201</v>
      </c>
      <c r="U1277" s="159">
        <v>0.247</v>
      </c>
      <c r="V1277" s="159">
        <f>ROUND(E1277*U1277,2)</f>
        <v>0.74</v>
      </c>
      <c r="W1277" s="159"/>
      <c r="X1277" s="159" t="s">
        <v>242</v>
      </c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243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7"/>
      <c r="B1278" s="158"/>
      <c r="C1278" s="262" t="s">
        <v>1332</v>
      </c>
      <c r="D1278" s="263"/>
      <c r="E1278" s="263"/>
      <c r="F1278" s="263"/>
      <c r="G1278" s="263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206</v>
      </c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199" t="s">
        <v>246</v>
      </c>
      <c r="D1279" s="189"/>
      <c r="E1279" s="190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247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7"/>
      <c r="B1280" s="158"/>
      <c r="C1280" s="199" t="s">
        <v>1351</v>
      </c>
      <c r="D1280" s="189"/>
      <c r="E1280" s="190">
        <v>3</v>
      </c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247</v>
      </c>
      <c r="AH1280" s="150">
        <v>0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ht="22.5" outlineLevel="1" x14ac:dyDescent="0.2">
      <c r="A1281" s="167">
        <v>211</v>
      </c>
      <c r="B1281" s="168" t="s">
        <v>1352</v>
      </c>
      <c r="C1281" s="184" t="s">
        <v>1353</v>
      </c>
      <c r="D1281" s="169" t="s">
        <v>353</v>
      </c>
      <c r="E1281" s="170">
        <v>18</v>
      </c>
      <c r="F1281" s="171">
        <v>240</v>
      </c>
      <c r="G1281" s="172">
        <f>ROUND(E1281*F1281,2)</f>
        <v>4320</v>
      </c>
      <c r="H1281" s="171">
        <v>11.3</v>
      </c>
      <c r="I1281" s="172">
        <f>ROUND(E1281*H1281,2)</f>
        <v>203.4</v>
      </c>
      <c r="J1281" s="171">
        <v>228.7</v>
      </c>
      <c r="K1281" s="172">
        <f>ROUND(E1281*J1281,2)</f>
        <v>4116.6000000000004</v>
      </c>
      <c r="L1281" s="172">
        <v>21</v>
      </c>
      <c r="M1281" s="172">
        <f>G1281*(1+L1281/100)</f>
        <v>5227.2</v>
      </c>
      <c r="N1281" s="172">
        <v>4.8999999999999998E-4</v>
      </c>
      <c r="O1281" s="172">
        <f>ROUND(E1281*N1281,2)</f>
        <v>0.01</v>
      </c>
      <c r="P1281" s="172">
        <v>0.04</v>
      </c>
      <c r="Q1281" s="172">
        <f>ROUND(E1281*P1281,2)</f>
        <v>0.72</v>
      </c>
      <c r="R1281" s="172" t="s">
        <v>1153</v>
      </c>
      <c r="S1281" s="172" t="s">
        <v>201</v>
      </c>
      <c r="T1281" s="173" t="s">
        <v>201</v>
      </c>
      <c r="U1281" s="159">
        <v>0.66800000000000004</v>
      </c>
      <c r="V1281" s="159">
        <f>ROUND(E1281*U1281,2)</f>
        <v>12.02</v>
      </c>
      <c r="W1281" s="159"/>
      <c r="X1281" s="159" t="s">
        <v>242</v>
      </c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243</v>
      </c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262" t="s">
        <v>1332</v>
      </c>
      <c r="D1282" s="263"/>
      <c r="E1282" s="263"/>
      <c r="F1282" s="263"/>
      <c r="G1282" s="263"/>
      <c r="H1282" s="159"/>
      <c r="I1282" s="159"/>
      <c r="J1282" s="159"/>
      <c r="K1282" s="159"/>
      <c r="L1282" s="159"/>
      <c r="M1282" s="159"/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206</v>
      </c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7"/>
      <c r="B1283" s="158"/>
      <c r="C1283" s="199" t="s">
        <v>534</v>
      </c>
      <c r="D1283" s="189"/>
      <c r="E1283" s="190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247</v>
      </c>
      <c r="AH1283" s="150">
        <v>0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57"/>
      <c r="B1284" s="158"/>
      <c r="C1284" s="199" t="s">
        <v>1354</v>
      </c>
      <c r="D1284" s="189"/>
      <c r="E1284" s="190">
        <v>18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247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ht="22.5" outlineLevel="1" x14ac:dyDescent="0.2">
      <c r="A1285" s="167">
        <v>212</v>
      </c>
      <c r="B1285" s="168" t="s">
        <v>1355</v>
      </c>
      <c r="C1285" s="184" t="s">
        <v>1356</v>
      </c>
      <c r="D1285" s="169" t="s">
        <v>353</v>
      </c>
      <c r="E1285" s="170">
        <v>9.58</v>
      </c>
      <c r="F1285" s="171">
        <v>261</v>
      </c>
      <c r="G1285" s="172">
        <f>ROUND(E1285*F1285,2)</f>
        <v>2500.38</v>
      </c>
      <c r="H1285" s="171">
        <v>11.3</v>
      </c>
      <c r="I1285" s="172">
        <f>ROUND(E1285*H1285,2)</f>
        <v>108.25</v>
      </c>
      <c r="J1285" s="171">
        <v>249.7</v>
      </c>
      <c r="K1285" s="172">
        <f>ROUND(E1285*J1285,2)</f>
        <v>2392.13</v>
      </c>
      <c r="L1285" s="172">
        <v>21</v>
      </c>
      <c r="M1285" s="172">
        <f>G1285*(1+L1285/100)</f>
        <v>3025.4598000000001</v>
      </c>
      <c r="N1285" s="172">
        <v>4.8999999999999998E-4</v>
      </c>
      <c r="O1285" s="172">
        <f>ROUND(E1285*N1285,2)</f>
        <v>0</v>
      </c>
      <c r="P1285" s="172">
        <v>5.3999999999999999E-2</v>
      </c>
      <c r="Q1285" s="172">
        <f>ROUND(E1285*P1285,2)</f>
        <v>0.52</v>
      </c>
      <c r="R1285" s="172" t="s">
        <v>1153</v>
      </c>
      <c r="S1285" s="172" t="s">
        <v>201</v>
      </c>
      <c r="T1285" s="173" t="s">
        <v>201</v>
      </c>
      <c r="U1285" s="159">
        <v>0.72899999999999998</v>
      </c>
      <c r="V1285" s="159">
        <f>ROUND(E1285*U1285,2)</f>
        <v>6.98</v>
      </c>
      <c r="W1285" s="159"/>
      <c r="X1285" s="159" t="s">
        <v>242</v>
      </c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243</v>
      </c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57"/>
      <c r="B1286" s="158"/>
      <c r="C1286" s="262" t="s">
        <v>1332</v>
      </c>
      <c r="D1286" s="263"/>
      <c r="E1286" s="263"/>
      <c r="F1286" s="263"/>
      <c r="G1286" s="263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206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7"/>
      <c r="B1287" s="158"/>
      <c r="C1287" s="199" t="s">
        <v>486</v>
      </c>
      <c r="D1287" s="189"/>
      <c r="E1287" s="190"/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247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7"/>
      <c r="B1288" s="158"/>
      <c r="C1288" s="199" t="s">
        <v>1357</v>
      </c>
      <c r="D1288" s="189"/>
      <c r="E1288" s="190">
        <v>7.18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247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57"/>
      <c r="B1289" s="158"/>
      <c r="C1289" s="199" t="s">
        <v>655</v>
      </c>
      <c r="D1289" s="189"/>
      <c r="E1289" s="190"/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247</v>
      </c>
      <c r="AH1289" s="150">
        <v>0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57"/>
      <c r="B1290" s="158"/>
      <c r="C1290" s="199" t="s">
        <v>1358</v>
      </c>
      <c r="D1290" s="189"/>
      <c r="E1290" s="190">
        <v>2.4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247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ht="33.75" outlineLevel="1" x14ac:dyDescent="0.2">
      <c r="A1291" s="167">
        <v>213</v>
      </c>
      <c r="B1291" s="168" t="s">
        <v>1359</v>
      </c>
      <c r="C1291" s="184" t="s">
        <v>1360</v>
      </c>
      <c r="D1291" s="169" t="s">
        <v>353</v>
      </c>
      <c r="E1291" s="170">
        <v>12</v>
      </c>
      <c r="F1291" s="171">
        <v>444.5</v>
      </c>
      <c r="G1291" s="172">
        <f>ROUND(E1291*F1291,2)</f>
        <v>5334</v>
      </c>
      <c r="H1291" s="171">
        <v>148.38</v>
      </c>
      <c r="I1291" s="172">
        <f>ROUND(E1291*H1291,2)</f>
        <v>1780.56</v>
      </c>
      <c r="J1291" s="171">
        <v>296.12</v>
      </c>
      <c r="K1291" s="172">
        <f>ROUND(E1291*J1291,2)</f>
        <v>3553.44</v>
      </c>
      <c r="L1291" s="172">
        <v>21</v>
      </c>
      <c r="M1291" s="172">
        <f>G1291*(1+L1291/100)</f>
        <v>6454.1399999999994</v>
      </c>
      <c r="N1291" s="172">
        <v>1.8069999999999999E-2</v>
      </c>
      <c r="O1291" s="172">
        <f>ROUND(E1291*N1291,2)</f>
        <v>0.22</v>
      </c>
      <c r="P1291" s="172">
        <v>0</v>
      </c>
      <c r="Q1291" s="172">
        <f>ROUND(E1291*P1291,2)</f>
        <v>0</v>
      </c>
      <c r="R1291" s="172" t="s">
        <v>1153</v>
      </c>
      <c r="S1291" s="172" t="s">
        <v>201</v>
      </c>
      <c r="T1291" s="173" t="s">
        <v>201</v>
      </c>
      <c r="U1291" s="159">
        <v>0.59199999999999997</v>
      </c>
      <c r="V1291" s="159">
        <f>ROUND(E1291*U1291,2)</f>
        <v>7.1</v>
      </c>
      <c r="W1291" s="159"/>
      <c r="X1291" s="159" t="s">
        <v>242</v>
      </c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243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57"/>
      <c r="B1292" s="158"/>
      <c r="C1292" s="199" t="s">
        <v>534</v>
      </c>
      <c r="D1292" s="189"/>
      <c r="E1292" s="190"/>
      <c r="F1292" s="159"/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247</v>
      </c>
      <c r="AH1292" s="150">
        <v>0</v>
      </c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57"/>
      <c r="B1293" s="158"/>
      <c r="C1293" s="199" t="s">
        <v>1361</v>
      </c>
      <c r="D1293" s="189"/>
      <c r="E1293" s="190">
        <v>12</v>
      </c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247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ht="22.5" outlineLevel="1" x14ac:dyDescent="0.2">
      <c r="A1294" s="167">
        <v>214</v>
      </c>
      <c r="B1294" s="168" t="s">
        <v>1362</v>
      </c>
      <c r="C1294" s="184" t="s">
        <v>1363</v>
      </c>
      <c r="D1294" s="169" t="s">
        <v>240</v>
      </c>
      <c r="E1294" s="170">
        <v>69.711500000000001</v>
      </c>
      <c r="F1294" s="171">
        <v>87.8</v>
      </c>
      <c r="G1294" s="172">
        <f>ROUND(E1294*F1294,2)</f>
        <v>6120.67</v>
      </c>
      <c r="H1294" s="171">
        <v>0</v>
      </c>
      <c r="I1294" s="172">
        <f>ROUND(E1294*H1294,2)</f>
        <v>0</v>
      </c>
      <c r="J1294" s="171">
        <v>87.8</v>
      </c>
      <c r="K1294" s="172">
        <f>ROUND(E1294*J1294,2)</f>
        <v>6120.67</v>
      </c>
      <c r="L1294" s="172">
        <v>21</v>
      </c>
      <c r="M1294" s="172">
        <f>G1294*(1+L1294/100)</f>
        <v>7406.0106999999998</v>
      </c>
      <c r="N1294" s="172">
        <v>0</v>
      </c>
      <c r="O1294" s="172">
        <f>ROUND(E1294*N1294,2)</f>
        <v>0</v>
      </c>
      <c r="P1294" s="172">
        <v>4.5999999999999999E-2</v>
      </c>
      <c r="Q1294" s="172">
        <f>ROUND(E1294*P1294,2)</f>
        <v>3.21</v>
      </c>
      <c r="R1294" s="172" t="s">
        <v>1153</v>
      </c>
      <c r="S1294" s="172" t="s">
        <v>201</v>
      </c>
      <c r="T1294" s="173" t="s">
        <v>201</v>
      </c>
      <c r="U1294" s="159">
        <v>0.26</v>
      </c>
      <c r="V1294" s="159">
        <f>ROUND(E1294*U1294,2)</f>
        <v>18.12</v>
      </c>
      <c r="W1294" s="159"/>
      <c r="X1294" s="159" t="s">
        <v>242</v>
      </c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243</v>
      </c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7"/>
      <c r="B1295" s="158"/>
      <c r="C1295" s="199" t="s">
        <v>867</v>
      </c>
      <c r="D1295" s="189"/>
      <c r="E1295" s="190"/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247</v>
      </c>
      <c r="AH1295" s="150">
        <v>0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7"/>
      <c r="B1296" s="158"/>
      <c r="C1296" s="199" t="s">
        <v>868</v>
      </c>
      <c r="D1296" s="189"/>
      <c r="E1296" s="190">
        <v>3</v>
      </c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247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199" t="s">
        <v>1204</v>
      </c>
      <c r="D1297" s="189"/>
      <c r="E1297" s="190"/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247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7"/>
      <c r="B1298" s="158"/>
      <c r="C1298" s="199" t="s">
        <v>1364</v>
      </c>
      <c r="D1298" s="189"/>
      <c r="E1298" s="190">
        <v>2.2124999999999999</v>
      </c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247</v>
      </c>
      <c r="AH1298" s="150">
        <v>0</v>
      </c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57"/>
      <c r="B1299" s="158"/>
      <c r="C1299" s="199" t="s">
        <v>1365</v>
      </c>
      <c r="D1299" s="189"/>
      <c r="E1299" s="190">
        <v>1.56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247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199" t="s">
        <v>1366</v>
      </c>
      <c r="D1300" s="189"/>
      <c r="E1300" s="190">
        <v>1.59</v>
      </c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247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7"/>
      <c r="B1301" s="158"/>
      <c r="C1301" s="199" t="s">
        <v>1367</v>
      </c>
      <c r="D1301" s="189"/>
      <c r="E1301" s="190">
        <v>6.5250000000000004</v>
      </c>
      <c r="F1301" s="159"/>
      <c r="G1301" s="159"/>
      <c r="H1301" s="159"/>
      <c r="I1301" s="159"/>
      <c r="J1301" s="159"/>
      <c r="K1301" s="159"/>
      <c r="L1301" s="159"/>
      <c r="M1301" s="159"/>
      <c r="N1301" s="159"/>
      <c r="O1301" s="159"/>
      <c r="P1301" s="159"/>
      <c r="Q1301" s="159"/>
      <c r="R1301" s="159"/>
      <c r="S1301" s="159"/>
      <c r="T1301" s="159"/>
      <c r="U1301" s="159"/>
      <c r="V1301" s="159"/>
      <c r="W1301" s="159"/>
      <c r="X1301" s="159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247</v>
      </c>
      <c r="AH1301" s="150">
        <v>0</v>
      </c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158"/>
      <c r="C1302" s="199" t="s">
        <v>1368</v>
      </c>
      <c r="D1302" s="189"/>
      <c r="E1302" s="190">
        <v>14.7</v>
      </c>
      <c r="F1302" s="159"/>
      <c r="G1302" s="159"/>
      <c r="H1302" s="159"/>
      <c r="I1302" s="159"/>
      <c r="J1302" s="159"/>
      <c r="K1302" s="159"/>
      <c r="L1302" s="159"/>
      <c r="M1302" s="159"/>
      <c r="N1302" s="159"/>
      <c r="O1302" s="159"/>
      <c r="P1302" s="159"/>
      <c r="Q1302" s="159"/>
      <c r="R1302" s="159"/>
      <c r="S1302" s="159"/>
      <c r="T1302" s="159"/>
      <c r="U1302" s="159"/>
      <c r="V1302" s="159"/>
      <c r="W1302" s="159"/>
      <c r="X1302" s="159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247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199" t="s">
        <v>1224</v>
      </c>
      <c r="D1303" s="189"/>
      <c r="E1303" s="190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247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7"/>
      <c r="B1304" s="158"/>
      <c r="C1304" s="199" t="s">
        <v>1369</v>
      </c>
      <c r="D1304" s="189"/>
      <c r="E1304" s="190">
        <v>40.124000000000002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247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ht="33.75" outlineLevel="1" x14ac:dyDescent="0.2">
      <c r="A1305" s="167">
        <v>215</v>
      </c>
      <c r="B1305" s="168" t="s">
        <v>1370</v>
      </c>
      <c r="C1305" s="184" t="s">
        <v>1371</v>
      </c>
      <c r="D1305" s="169" t="s">
        <v>240</v>
      </c>
      <c r="E1305" s="170">
        <v>508.51</v>
      </c>
      <c r="F1305" s="171">
        <v>67.5</v>
      </c>
      <c r="G1305" s="172">
        <f>ROUND(E1305*F1305,2)</f>
        <v>34324.43</v>
      </c>
      <c r="H1305" s="171">
        <v>0</v>
      </c>
      <c r="I1305" s="172">
        <f>ROUND(E1305*H1305,2)</f>
        <v>0</v>
      </c>
      <c r="J1305" s="171">
        <v>67.5</v>
      </c>
      <c r="K1305" s="172">
        <f>ROUND(E1305*J1305,2)</f>
        <v>34324.43</v>
      </c>
      <c r="L1305" s="172">
        <v>21</v>
      </c>
      <c r="M1305" s="172">
        <f>G1305*(1+L1305/100)</f>
        <v>41532.560299999997</v>
      </c>
      <c r="N1305" s="172">
        <v>0</v>
      </c>
      <c r="O1305" s="172">
        <f>ROUND(E1305*N1305,2)</f>
        <v>0</v>
      </c>
      <c r="P1305" s="172">
        <v>5.8999999999999997E-2</v>
      </c>
      <c r="Q1305" s="172">
        <f>ROUND(E1305*P1305,2)</f>
        <v>30</v>
      </c>
      <c r="R1305" s="172" t="s">
        <v>1153</v>
      </c>
      <c r="S1305" s="172" t="s">
        <v>201</v>
      </c>
      <c r="T1305" s="173" t="s">
        <v>201</v>
      </c>
      <c r="U1305" s="159">
        <v>0.2</v>
      </c>
      <c r="V1305" s="159">
        <f>ROUND(E1305*U1305,2)</f>
        <v>101.7</v>
      </c>
      <c r="W1305" s="159"/>
      <c r="X1305" s="159" t="s">
        <v>242</v>
      </c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243</v>
      </c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7"/>
      <c r="B1306" s="158"/>
      <c r="C1306" s="199" t="s">
        <v>936</v>
      </c>
      <c r="D1306" s="189"/>
      <c r="E1306" s="190"/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247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57"/>
      <c r="B1307" s="158"/>
      <c r="C1307" s="199" t="s">
        <v>965</v>
      </c>
      <c r="D1307" s="189"/>
      <c r="E1307" s="190">
        <v>256.88299999999998</v>
      </c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247</v>
      </c>
      <c r="AH1307" s="150">
        <v>0</v>
      </c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57"/>
      <c r="B1308" s="158"/>
      <c r="C1308" s="199" t="s">
        <v>966</v>
      </c>
      <c r="D1308" s="189"/>
      <c r="E1308" s="190">
        <v>-32.213999999999999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247</v>
      </c>
      <c r="AH1308" s="150">
        <v>0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199" t="s">
        <v>967</v>
      </c>
      <c r="D1309" s="189"/>
      <c r="E1309" s="190">
        <v>13.988</v>
      </c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247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7"/>
      <c r="B1310" s="158"/>
      <c r="C1310" s="199" t="s">
        <v>968</v>
      </c>
      <c r="D1310" s="189"/>
      <c r="E1310" s="190">
        <v>-3.85</v>
      </c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247</v>
      </c>
      <c r="AH1310" s="150">
        <v>0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7"/>
      <c r="B1311" s="158"/>
      <c r="C1311" s="199" t="s">
        <v>969</v>
      </c>
      <c r="D1311" s="189"/>
      <c r="E1311" s="190">
        <v>4.0019999999999998</v>
      </c>
      <c r="F1311" s="159"/>
      <c r="G1311" s="159"/>
      <c r="H1311" s="159"/>
      <c r="I1311" s="159"/>
      <c r="J1311" s="159"/>
      <c r="K1311" s="159"/>
      <c r="L1311" s="159"/>
      <c r="M1311" s="159"/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247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199" t="s">
        <v>970</v>
      </c>
      <c r="D1312" s="189"/>
      <c r="E1312" s="190">
        <v>137.16999999999999</v>
      </c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247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57"/>
      <c r="B1313" s="158"/>
      <c r="C1313" s="199" t="s">
        <v>971</v>
      </c>
      <c r="D1313" s="189"/>
      <c r="E1313" s="190">
        <v>-6.84</v>
      </c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247</v>
      </c>
      <c r="AH1313" s="150">
        <v>0</v>
      </c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7"/>
      <c r="B1314" s="158"/>
      <c r="C1314" s="199" t="s">
        <v>972</v>
      </c>
      <c r="D1314" s="189"/>
      <c r="E1314" s="190">
        <v>4.6500000000000004</v>
      </c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247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199" t="s">
        <v>973</v>
      </c>
      <c r="D1315" s="189"/>
      <c r="E1315" s="190">
        <v>53.59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247</v>
      </c>
      <c r="AH1315" s="150">
        <v>0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199" t="s">
        <v>974</v>
      </c>
      <c r="D1316" s="189"/>
      <c r="E1316" s="190">
        <v>-7.4340000000000002</v>
      </c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247</v>
      </c>
      <c r="AH1316" s="150">
        <v>0</v>
      </c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199" t="s">
        <v>975</v>
      </c>
      <c r="D1317" s="189"/>
      <c r="E1317" s="190">
        <v>4.92</v>
      </c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247</v>
      </c>
      <c r="AH1317" s="150">
        <v>0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199" t="s">
        <v>976</v>
      </c>
      <c r="D1318" s="189"/>
      <c r="E1318" s="190">
        <v>85.22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247</v>
      </c>
      <c r="AH1318" s="150">
        <v>0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199" t="s">
        <v>977</v>
      </c>
      <c r="D1319" s="189"/>
      <c r="E1319" s="190">
        <v>-1.0529999999999999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247</v>
      </c>
      <c r="AH1319" s="150">
        <v>0</v>
      </c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199" t="s">
        <v>978</v>
      </c>
      <c r="D1320" s="189"/>
      <c r="E1320" s="190">
        <v>0.82799999999999996</v>
      </c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247</v>
      </c>
      <c r="AH1320" s="150">
        <v>0</v>
      </c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7"/>
      <c r="B1321" s="158"/>
      <c r="C1321" s="199" t="s">
        <v>888</v>
      </c>
      <c r="D1321" s="189"/>
      <c r="E1321" s="190">
        <v>-2.31</v>
      </c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247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7"/>
      <c r="B1322" s="158"/>
      <c r="C1322" s="199" t="s">
        <v>979</v>
      </c>
      <c r="D1322" s="189"/>
      <c r="E1322" s="190">
        <v>0.96</v>
      </c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247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ht="22.5" outlineLevel="1" x14ac:dyDescent="0.2">
      <c r="A1323" s="167">
        <v>216</v>
      </c>
      <c r="B1323" s="168" t="s">
        <v>1372</v>
      </c>
      <c r="C1323" s="184" t="s">
        <v>1373</v>
      </c>
      <c r="D1323" s="169" t="s">
        <v>240</v>
      </c>
      <c r="E1323" s="170">
        <v>40.520000000000003</v>
      </c>
      <c r="F1323" s="171">
        <v>128.5</v>
      </c>
      <c r="G1323" s="172">
        <f>ROUND(E1323*F1323,2)</f>
        <v>5206.82</v>
      </c>
      <c r="H1323" s="171">
        <v>0</v>
      </c>
      <c r="I1323" s="172">
        <f>ROUND(E1323*H1323,2)</f>
        <v>0</v>
      </c>
      <c r="J1323" s="171">
        <v>128.5</v>
      </c>
      <c r="K1323" s="172">
        <f>ROUND(E1323*J1323,2)</f>
        <v>5206.82</v>
      </c>
      <c r="L1323" s="172">
        <v>21</v>
      </c>
      <c r="M1323" s="172">
        <f>G1323*(1+L1323/100)</f>
        <v>6300.2521999999999</v>
      </c>
      <c r="N1323" s="172">
        <v>0</v>
      </c>
      <c r="O1323" s="172">
        <f>ROUND(E1323*N1323,2)</f>
        <v>0</v>
      </c>
      <c r="P1323" s="172">
        <v>9.3200000000000002E-3</v>
      </c>
      <c r="Q1323" s="172">
        <f>ROUND(E1323*P1323,2)</f>
        <v>0.38</v>
      </c>
      <c r="R1323" s="172" t="s">
        <v>1153</v>
      </c>
      <c r="S1323" s="172" t="s">
        <v>201</v>
      </c>
      <c r="T1323" s="173" t="s">
        <v>201</v>
      </c>
      <c r="U1323" s="159">
        <v>0.378</v>
      </c>
      <c r="V1323" s="159">
        <f>ROUND(E1323*U1323,2)</f>
        <v>15.32</v>
      </c>
      <c r="W1323" s="159"/>
      <c r="X1323" s="159" t="s">
        <v>242</v>
      </c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243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7"/>
      <c r="B1324" s="158"/>
      <c r="C1324" s="199" t="s">
        <v>1374</v>
      </c>
      <c r="D1324" s="189"/>
      <c r="E1324" s="190"/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247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199" t="s">
        <v>1375</v>
      </c>
      <c r="D1325" s="189"/>
      <c r="E1325" s="190"/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247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7"/>
      <c r="B1326" s="158"/>
      <c r="C1326" s="199" t="s">
        <v>1376</v>
      </c>
      <c r="D1326" s="189"/>
      <c r="E1326" s="190">
        <v>40.520000000000003</v>
      </c>
      <c r="F1326" s="159"/>
      <c r="G1326" s="159"/>
      <c r="H1326" s="159"/>
      <c r="I1326" s="159"/>
      <c r="J1326" s="159"/>
      <c r="K1326" s="159"/>
      <c r="L1326" s="159"/>
      <c r="M1326" s="159"/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247</v>
      </c>
      <c r="AH1326" s="150">
        <v>0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ht="22.5" outlineLevel="1" x14ac:dyDescent="0.2">
      <c r="A1327" s="167">
        <v>217</v>
      </c>
      <c r="B1327" s="168" t="s">
        <v>1377</v>
      </c>
      <c r="C1327" s="184" t="s">
        <v>1378</v>
      </c>
      <c r="D1327" s="169" t="s">
        <v>240</v>
      </c>
      <c r="E1327" s="170">
        <v>35.153500000000001</v>
      </c>
      <c r="F1327" s="171">
        <v>111.5</v>
      </c>
      <c r="G1327" s="172">
        <f>ROUND(E1327*F1327,2)</f>
        <v>3919.62</v>
      </c>
      <c r="H1327" s="171">
        <v>0</v>
      </c>
      <c r="I1327" s="172">
        <f>ROUND(E1327*H1327,2)</f>
        <v>0</v>
      </c>
      <c r="J1327" s="171">
        <v>111.5</v>
      </c>
      <c r="K1327" s="172">
        <f>ROUND(E1327*J1327,2)</f>
        <v>3919.62</v>
      </c>
      <c r="L1327" s="172">
        <v>21</v>
      </c>
      <c r="M1327" s="172">
        <f>G1327*(1+L1327/100)</f>
        <v>4742.7401999999993</v>
      </c>
      <c r="N1327" s="172">
        <v>0</v>
      </c>
      <c r="O1327" s="172">
        <f>ROUND(E1327*N1327,2)</f>
        <v>0</v>
      </c>
      <c r="P1327" s="172">
        <v>6.8000000000000005E-2</v>
      </c>
      <c r="Q1327" s="172">
        <f>ROUND(E1327*P1327,2)</f>
        <v>2.39</v>
      </c>
      <c r="R1327" s="172" t="s">
        <v>1153</v>
      </c>
      <c r="S1327" s="172" t="s">
        <v>201</v>
      </c>
      <c r="T1327" s="173" t="s">
        <v>201</v>
      </c>
      <c r="U1327" s="159">
        <v>0.3</v>
      </c>
      <c r="V1327" s="159">
        <f>ROUND(E1327*U1327,2)</f>
        <v>10.55</v>
      </c>
      <c r="W1327" s="159"/>
      <c r="X1327" s="159" t="s">
        <v>242</v>
      </c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243</v>
      </c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7"/>
      <c r="B1328" s="158"/>
      <c r="C1328" s="273" t="s">
        <v>1379</v>
      </c>
      <c r="D1328" s="274"/>
      <c r="E1328" s="274"/>
      <c r="F1328" s="274"/>
      <c r="G1328" s="274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245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7"/>
      <c r="B1329" s="158"/>
      <c r="C1329" s="199" t="s">
        <v>1204</v>
      </c>
      <c r="D1329" s="189"/>
      <c r="E1329" s="190"/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247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 x14ac:dyDescent="0.2">
      <c r="A1330" s="157"/>
      <c r="B1330" s="158"/>
      <c r="C1330" s="199" t="s">
        <v>1380</v>
      </c>
      <c r="D1330" s="189"/>
      <c r="E1330" s="190">
        <v>6.0475000000000003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247</v>
      </c>
      <c r="AH1330" s="150">
        <v>0</v>
      </c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7"/>
      <c r="B1331" s="158"/>
      <c r="C1331" s="199" t="s">
        <v>1381</v>
      </c>
      <c r="D1331" s="189"/>
      <c r="E1331" s="190">
        <v>1.8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247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7"/>
      <c r="B1332" s="158"/>
      <c r="C1332" s="199" t="s">
        <v>1382</v>
      </c>
      <c r="D1332" s="189"/>
      <c r="E1332" s="190">
        <v>4.3460000000000001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247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199" t="s">
        <v>1383</v>
      </c>
      <c r="D1333" s="189"/>
      <c r="E1333" s="190">
        <v>17.835000000000001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247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7"/>
      <c r="B1334" s="158"/>
      <c r="C1334" s="199" t="s">
        <v>1200</v>
      </c>
      <c r="D1334" s="189"/>
      <c r="E1334" s="190"/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247</v>
      </c>
      <c r="AH1334" s="150">
        <v>0</v>
      </c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199" t="s">
        <v>1384</v>
      </c>
      <c r="D1335" s="189"/>
      <c r="E1335" s="190">
        <v>5.125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247</v>
      </c>
      <c r="AH1335" s="150">
        <v>0</v>
      </c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ht="22.5" outlineLevel="1" x14ac:dyDescent="0.2">
      <c r="A1336" s="167">
        <v>218</v>
      </c>
      <c r="B1336" s="168" t="s">
        <v>1385</v>
      </c>
      <c r="C1336" s="184" t="s">
        <v>1386</v>
      </c>
      <c r="D1336" s="169" t="s">
        <v>240</v>
      </c>
      <c r="E1336" s="170">
        <v>81.474999999999994</v>
      </c>
      <c r="F1336" s="171">
        <v>47.4</v>
      </c>
      <c r="G1336" s="172">
        <f>ROUND(E1336*F1336,2)</f>
        <v>3861.92</v>
      </c>
      <c r="H1336" s="171">
        <v>0</v>
      </c>
      <c r="I1336" s="172">
        <f>ROUND(E1336*H1336,2)</f>
        <v>0</v>
      </c>
      <c r="J1336" s="171">
        <v>47.4</v>
      </c>
      <c r="K1336" s="172">
        <f>ROUND(E1336*J1336,2)</f>
        <v>3861.92</v>
      </c>
      <c r="L1336" s="172">
        <v>21</v>
      </c>
      <c r="M1336" s="172">
        <f>G1336*(1+L1336/100)</f>
        <v>4672.9232000000002</v>
      </c>
      <c r="N1336" s="172">
        <v>0</v>
      </c>
      <c r="O1336" s="172">
        <f>ROUND(E1336*N1336,2)</f>
        <v>0</v>
      </c>
      <c r="P1336" s="172">
        <v>0</v>
      </c>
      <c r="Q1336" s="172">
        <f>ROUND(E1336*P1336,2)</f>
        <v>0</v>
      </c>
      <c r="R1336" s="172" t="s">
        <v>241</v>
      </c>
      <c r="S1336" s="172" t="s">
        <v>201</v>
      </c>
      <c r="T1336" s="173" t="s">
        <v>201</v>
      </c>
      <c r="U1336" s="159">
        <v>0.115</v>
      </c>
      <c r="V1336" s="159">
        <f>ROUND(E1336*U1336,2)</f>
        <v>9.3699999999999992</v>
      </c>
      <c r="W1336" s="159"/>
      <c r="X1336" s="159" t="s">
        <v>242</v>
      </c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243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ht="22.5" outlineLevel="1" x14ac:dyDescent="0.2">
      <c r="A1337" s="157"/>
      <c r="B1337" s="158"/>
      <c r="C1337" s="273" t="s">
        <v>1387</v>
      </c>
      <c r="D1337" s="274"/>
      <c r="E1337" s="274"/>
      <c r="F1337" s="274"/>
      <c r="G1337" s="274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245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74" t="str">
        <f>C1337</f>
        <v>krajníků, desek nebo panelů od spojovacího materiálu s odklizením a uložením očištěných hmot a spojovacího materiálu na skládku na vzdálenost do 10 m</v>
      </c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7"/>
      <c r="B1338" s="158"/>
      <c r="C1338" s="199" t="s">
        <v>1388</v>
      </c>
      <c r="D1338" s="189"/>
      <c r="E1338" s="190">
        <v>81.474999999999994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247</v>
      </c>
      <c r="AH1338" s="150">
        <v>5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ht="22.5" outlineLevel="1" x14ac:dyDescent="0.2">
      <c r="A1339" s="167">
        <v>219</v>
      </c>
      <c r="B1339" s="168" t="s">
        <v>1389</v>
      </c>
      <c r="C1339" s="184" t="s">
        <v>1390</v>
      </c>
      <c r="D1339" s="169" t="s">
        <v>420</v>
      </c>
      <c r="E1339" s="170">
        <v>1</v>
      </c>
      <c r="F1339" s="171">
        <v>380</v>
      </c>
      <c r="G1339" s="172">
        <f>ROUND(E1339*F1339,2)</f>
        <v>380</v>
      </c>
      <c r="H1339" s="171">
        <v>0</v>
      </c>
      <c r="I1339" s="172">
        <f>ROUND(E1339*H1339,2)</f>
        <v>0</v>
      </c>
      <c r="J1339" s="171">
        <v>380</v>
      </c>
      <c r="K1339" s="172">
        <f>ROUND(E1339*J1339,2)</f>
        <v>380</v>
      </c>
      <c r="L1339" s="172">
        <v>21</v>
      </c>
      <c r="M1339" s="172">
        <f>G1339*(1+L1339/100)</f>
        <v>459.8</v>
      </c>
      <c r="N1339" s="172">
        <v>0</v>
      </c>
      <c r="O1339" s="172">
        <f>ROUND(E1339*N1339,2)</f>
        <v>0</v>
      </c>
      <c r="P1339" s="172">
        <v>0</v>
      </c>
      <c r="Q1339" s="172">
        <f>ROUND(E1339*P1339,2)</f>
        <v>0</v>
      </c>
      <c r="R1339" s="172"/>
      <c r="S1339" s="172" t="s">
        <v>438</v>
      </c>
      <c r="T1339" s="173" t="s">
        <v>202</v>
      </c>
      <c r="U1339" s="159">
        <v>0</v>
      </c>
      <c r="V1339" s="159">
        <f>ROUND(E1339*U1339,2)</f>
        <v>0</v>
      </c>
      <c r="W1339" s="159"/>
      <c r="X1339" s="159" t="s">
        <v>242</v>
      </c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243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199" t="s">
        <v>576</v>
      </c>
      <c r="D1340" s="189"/>
      <c r="E1340" s="190"/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247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7"/>
      <c r="B1341" s="158"/>
      <c r="C1341" s="199" t="s">
        <v>1334</v>
      </c>
      <c r="D1341" s="189"/>
      <c r="E1341" s="190">
        <v>1</v>
      </c>
      <c r="F1341" s="159"/>
      <c r="G1341" s="159"/>
      <c r="H1341" s="159"/>
      <c r="I1341" s="159"/>
      <c r="J1341" s="159"/>
      <c r="K1341" s="159"/>
      <c r="L1341" s="159"/>
      <c r="M1341" s="159"/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247</v>
      </c>
      <c r="AH1341" s="150">
        <v>0</v>
      </c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ht="22.5" outlineLevel="1" x14ac:dyDescent="0.2">
      <c r="A1342" s="167">
        <v>220</v>
      </c>
      <c r="B1342" s="168" t="s">
        <v>1391</v>
      </c>
      <c r="C1342" s="184" t="s">
        <v>1392</v>
      </c>
      <c r="D1342" s="169" t="s">
        <v>240</v>
      </c>
      <c r="E1342" s="170">
        <v>1.89</v>
      </c>
      <c r="F1342" s="171">
        <v>770</v>
      </c>
      <c r="G1342" s="172">
        <f>ROUND(E1342*F1342,2)</f>
        <v>1455.3</v>
      </c>
      <c r="H1342" s="171">
        <v>0</v>
      </c>
      <c r="I1342" s="172">
        <f>ROUND(E1342*H1342,2)</f>
        <v>0</v>
      </c>
      <c r="J1342" s="171">
        <v>770</v>
      </c>
      <c r="K1342" s="172">
        <f>ROUND(E1342*J1342,2)</f>
        <v>1455.3</v>
      </c>
      <c r="L1342" s="172">
        <v>21</v>
      </c>
      <c r="M1342" s="172">
        <f>G1342*(1+L1342/100)</f>
        <v>1760.9129999999998</v>
      </c>
      <c r="N1342" s="172">
        <v>0</v>
      </c>
      <c r="O1342" s="172">
        <f>ROUND(E1342*N1342,2)</f>
        <v>0</v>
      </c>
      <c r="P1342" s="172">
        <v>0</v>
      </c>
      <c r="Q1342" s="172">
        <f>ROUND(E1342*P1342,2)</f>
        <v>0</v>
      </c>
      <c r="R1342" s="172"/>
      <c r="S1342" s="172" t="s">
        <v>438</v>
      </c>
      <c r="T1342" s="173" t="s">
        <v>202</v>
      </c>
      <c r="U1342" s="159">
        <v>0</v>
      </c>
      <c r="V1342" s="159">
        <f>ROUND(E1342*U1342,2)</f>
        <v>0</v>
      </c>
      <c r="W1342" s="159"/>
      <c r="X1342" s="159" t="s">
        <v>242</v>
      </c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243</v>
      </c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7"/>
      <c r="B1343" s="158"/>
      <c r="C1343" s="199" t="s">
        <v>655</v>
      </c>
      <c r="D1343" s="189"/>
      <c r="E1343" s="190"/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247</v>
      </c>
      <c r="AH1343" s="150">
        <v>0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199" t="s">
        <v>1393</v>
      </c>
      <c r="D1344" s="189"/>
      <c r="E1344" s="190">
        <v>1.89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247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67">
        <v>221</v>
      </c>
      <c r="B1345" s="168" t="s">
        <v>1394</v>
      </c>
      <c r="C1345" s="184" t="s">
        <v>1395</v>
      </c>
      <c r="D1345" s="169" t="s">
        <v>420</v>
      </c>
      <c r="E1345" s="170">
        <v>1</v>
      </c>
      <c r="F1345" s="171">
        <v>580</v>
      </c>
      <c r="G1345" s="172">
        <f>ROUND(E1345*F1345,2)</f>
        <v>580</v>
      </c>
      <c r="H1345" s="171">
        <v>0</v>
      </c>
      <c r="I1345" s="172">
        <f>ROUND(E1345*H1345,2)</f>
        <v>0</v>
      </c>
      <c r="J1345" s="171">
        <v>580</v>
      </c>
      <c r="K1345" s="172">
        <f>ROUND(E1345*J1345,2)</f>
        <v>580</v>
      </c>
      <c r="L1345" s="172">
        <v>21</v>
      </c>
      <c r="M1345" s="172">
        <f>G1345*(1+L1345/100)</f>
        <v>701.8</v>
      </c>
      <c r="N1345" s="172">
        <v>0</v>
      </c>
      <c r="O1345" s="172">
        <f>ROUND(E1345*N1345,2)</f>
        <v>0</v>
      </c>
      <c r="P1345" s="172">
        <v>0</v>
      </c>
      <c r="Q1345" s="172">
        <f>ROUND(E1345*P1345,2)</f>
        <v>0</v>
      </c>
      <c r="R1345" s="172"/>
      <c r="S1345" s="172" t="s">
        <v>438</v>
      </c>
      <c r="T1345" s="173" t="s">
        <v>202</v>
      </c>
      <c r="U1345" s="159">
        <v>0</v>
      </c>
      <c r="V1345" s="159">
        <f>ROUND(E1345*U1345,2)</f>
        <v>0</v>
      </c>
      <c r="W1345" s="159"/>
      <c r="X1345" s="159" t="s">
        <v>242</v>
      </c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243</v>
      </c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ht="22.5" outlineLevel="1" x14ac:dyDescent="0.2">
      <c r="A1346" s="157"/>
      <c r="B1346" s="158"/>
      <c r="C1346" s="262" t="s">
        <v>1396</v>
      </c>
      <c r="D1346" s="263"/>
      <c r="E1346" s="263"/>
      <c r="F1346" s="263"/>
      <c r="G1346" s="263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206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74" t="str">
        <f>C1346</f>
        <v>PAROTĚSNÝ SAMOLEPÍCÍ ASFALTOVÝ PÁS UTĚSNIT K POTRUBÍ A ZPĚTNĚ ZAPRAVIT TEPENOU IZOLACI A HYDROIZOLAČNÍ FÓLI, UTĚSNIT K POTRUBÍ.</v>
      </c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199" t="s">
        <v>434</v>
      </c>
      <c r="D1347" s="189"/>
      <c r="E1347" s="190"/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247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7"/>
      <c r="B1348" s="158"/>
      <c r="C1348" s="199" t="s">
        <v>439</v>
      </c>
      <c r="D1348" s="189"/>
      <c r="E1348" s="190">
        <v>1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247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x14ac:dyDescent="0.2">
      <c r="A1349" s="161" t="s">
        <v>196</v>
      </c>
      <c r="B1349" s="162" t="s">
        <v>113</v>
      </c>
      <c r="C1349" s="183" t="s">
        <v>114</v>
      </c>
      <c r="D1349" s="163"/>
      <c r="E1349" s="164"/>
      <c r="F1349" s="165"/>
      <c r="G1349" s="165">
        <f>SUMIF(AG1350:AG1359,"&lt;&gt;NOR",G1350:G1359)</f>
        <v>329006.68</v>
      </c>
      <c r="H1349" s="165"/>
      <c r="I1349" s="165">
        <f>SUM(I1350:I1359)</f>
        <v>0</v>
      </c>
      <c r="J1349" s="165"/>
      <c r="K1349" s="165">
        <f>SUM(K1350:K1359)</f>
        <v>329006.68</v>
      </c>
      <c r="L1349" s="165"/>
      <c r="M1349" s="165">
        <f>SUM(M1350:M1359)</f>
        <v>398098.08279999997</v>
      </c>
      <c r="N1349" s="165"/>
      <c r="O1349" s="165">
        <f>SUM(O1350:O1359)</f>
        <v>0</v>
      </c>
      <c r="P1349" s="165"/>
      <c r="Q1349" s="165">
        <f>SUM(Q1350:Q1359)</f>
        <v>0</v>
      </c>
      <c r="R1349" s="165"/>
      <c r="S1349" s="165"/>
      <c r="T1349" s="166"/>
      <c r="U1349" s="160"/>
      <c r="V1349" s="160">
        <f>SUM(V1350:V1359)</f>
        <v>816.9</v>
      </c>
      <c r="W1349" s="160"/>
      <c r="X1349" s="160"/>
      <c r="AG1349" t="s">
        <v>197</v>
      </c>
    </row>
    <row r="1350" spans="1:60" ht="33.75" outlineLevel="1" x14ac:dyDescent="0.2">
      <c r="A1350" s="167">
        <v>222</v>
      </c>
      <c r="B1350" s="168" t="s">
        <v>1397</v>
      </c>
      <c r="C1350" s="184" t="s">
        <v>1398</v>
      </c>
      <c r="D1350" s="169" t="s">
        <v>368</v>
      </c>
      <c r="E1350" s="170">
        <v>431.76729999999998</v>
      </c>
      <c r="F1350" s="171">
        <v>762</v>
      </c>
      <c r="G1350" s="172">
        <f>ROUND(E1350*F1350,2)</f>
        <v>329006.68</v>
      </c>
      <c r="H1350" s="171">
        <v>0</v>
      </c>
      <c r="I1350" s="172">
        <f>ROUND(E1350*H1350,2)</f>
        <v>0</v>
      </c>
      <c r="J1350" s="171">
        <v>762</v>
      </c>
      <c r="K1350" s="172">
        <f>ROUND(E1350*J1350,2)</f>
        <v>329006.68</v>
      </c>
      <c r="L1350" s="172">
        <v>21</v>
      </c>
      <c r="M1350" s="172">
        <f>G1350*(1+L1350/100)</f>
        <v>398098.08279999997</v>
      </c>
      <c r="N1350" s="172">
        <v>0</v>
      </c>
      <c r="O1350" s="172">
        <f>ROUND(E1350*N1350,2)</f>
        <v>0</v>
      </c>
      <c r="P1350" s="172">
        <v>0</v>
      </c>
      <c r="Q1350" s="172">
        <f>ROUND(E1350*P1350,2)</f>
        <v>0</v>
      </c>
      <c r="R1350" s="172" t="s">
        <v>450</v>
      </c>
      <c r="S1350" s="172" t="s">
        <v>201</v>
      </c>
      <c r="T1350" s="173" t="s">
        <v>201</v>
      </c>
      <c r="U1350" s="159">
        <v>1.8919999999999999</v>
      </c>
      <c r="V1350" s="159">
        <f>ROUND(E1350*U1350,2)</f>
        <v>816.9</v>
      </c>
      <c r="W1350" s="159"/>
      <c r="X1350" s="159" t="s">
        <v>1399</v>
      </c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1400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273" t="s">
        <v>1401</v>
      </c>
      <c r="D1351" s="274"/>
      <c r="E1351" s="274"/>
      <c r="F1351" s="274"/>
      <c r="G1351" s="274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245</v>
      </c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199" t="s">
        <v>1402</v>
      </c>
      <c r="D1352" s="189"/>
      <c r="E1352" s="190"/>
      <c r="F1352" s="159"/>
      <c r="G1352" s="159"/>
      <c r="H1352" s="159"/>
      <c r="I1352" s="159"/>
      <c r="J1352" s="159"/>
      <c r="K1352" s="159"/>
      <c r="L1352" s="159"/>
      <c r="M1352" s="159"/>
      <c r="N1352" s="159"/>
      <c r="O1352" s="159"/>
      <c r="P1352" s="159"/>
      <c r="Q1352" s="159"/>
      <c r="R1352" s="159"/>
      <c r="S1352" s="159"/>
      <c r="T1352" s="159"/>
      <c r="U1352" s="159"/>
      <c r="V1352" s="159"/>
      <c r="W1352" s="159"/>
      <c r="X1352" s="159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247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ht="22.5" outlineLevel="1" x14ac:dyDescent="0.2">
      <c r="A1353" s="157"/>
      <c r="B1353" s="158"/>
      <c r="C1353" s="199" t="s">
        <v>1403</v>
      </c>
      <c r="D1353" s="189"/>
      <c r="E1353" s="190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247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ht="22.5" outlineLevel="1" x14ac:dyDescent="0.2">
      <c r="A1354" s="157"/>
      <c r="B1354" s="158"/>
      <c r="C1354" s="199" t="s">
        <v>1404</v>
      </c>
      <c r="D1354" s="189"/>
      <c r="E1354" s="190"/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247</v>
      </c>
      <c r="AH1354" s="150">
        <v>0</v>
      </c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ht="22.5" outlineLevel="1" x14ac:dyDescent="0.2">
      <c r="A1355" s="157"/>
      <c r="B1355" s="158"/>
      <c r="C1355" s="199" t="s">
        <v>1405</v>
      </c>
      <c r="D1355" s="189"/>
      <c r="E1355" s="190"/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247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ht="22.5" outlineLevel="1" x14ac:dyDescent="0.2">
      <c r="A1356" s="157"/>
      <c r="B1356" s="158"/>
      <c r="C1356" s="199" t="s">
        <v>1406</v>
      </c>
      <c r="D1356" s="189"/>
      <c r="E1356" s="190"/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247</v>
      </c>
      <c r="AH1356" s="150">
        <v>0</v>
      </c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ht="22.5" outlineLevel="1" x14ac:dyDescent="0.2">
      <c r="A1357" s="157"/>
      <c r="B1357" s="158"/>
      <c r="C1357" s="199" t="s">
        <v>1407</v>
      </c>
      <c r="D1357" s="189"/>
      <c r="E1357" s="190"/>
      <c r="F1357" s="159"/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  <c r="S1357" s="159"/>
      <c r="T1357" s="159"/>
      <c r="U1357" s="159"/>
      <c r="V1357" s="159"/>
      <c r="W1357" s="159"/>
      <c r="X1357" s="159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247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7"/>
      <c r="B1358" s="158"/>
      <c r="C1358" s="199" t="s">
        <v>1408</v>
      </c>
      <c r="D1358" s="189"/>
      <c r="E1358" s="190"/>
      <c r="F1358" s="159"/>
      <c r="G1358" s="15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247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57"/>
      <c r="B1359" s="158"/>
      <c r="C1359" s="199" t="s">
        <v>1409</v>
      </c>
      <c r="D1359" s="189"/>
      <c r="E1359" s="190">
        <v>431.76729999999998</v>
      </c>
      <c r="F1359" s="159"/>
      <c r="G1359" s="159"/>
      <c r="H1359" s="159"/>
      <c r="I1359" s="159"/>
      <c r="J1359" s="159"/>
      <c r="K1359" s="159"/>
      <c r="L1359" s="159"/>
      <c r="M1359" s="159"/>
      <c r="N1359" s="159"/>
      <c r="O1359" s="159"/>
      <c r="P1359" s="159"/>
      <c r="Q1359" s="159"/>
      <c r="R1359" s="159"/>
      <c r="S1359" s="159"/>
      <c r="T1359" s="159"/>
      <c r="U1359" s="159"/>
      <c r="V1359" s="159"/>
      <c r="W1359" s="159"/>
      <c r="X1359" s="159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247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x14ac:dyDescent="0.2">
      <c r="A1360" s="161" t="s">
        <v>196</v>
      </c>
      <c r="B1360" s="162" t="s">
        <v>115</v>
      </c>
      <c r="C1360" s="183" t="s">
        <v>116</v>
      </c>
      <c r="D1360" s="163"/>
      <c r="E1360" s="164"/>
      <c r="F1360" s="165"/>
      <c r="G1360" s="165">
        <f>SUMIF(AG1361:AG1460,"&lt;&gt;NOR",G1361:G1460)</f>
        <v>157128.04999999999</v>
      </c>
      <c r="H1360" s="165"/>
      <c r="I1360" s="165">
        <f>SUM(I1361:I1460)</f>
        <v>97569.88</v>
      </c>
      <c r="J1360" s="165"/>
      <c r="K1360" s="165">
        <f>SUM(K1361:K1460)</f>
        <v>59558.169999999991</v>
      </c>
      <c r="L1360" s="165"/>
      <c r="M1360" s="165">
        <f>SUM(M1361:M1460)</f>
        <v>190124.94049999997</v>
      </c>
      <c r="N1360" s="165"/>
      <c r="O1360" s="165">
        <f>SUM(O1361:O1460)</f>
        <v>1.65</v>
      </c>
      <c r="P1360" s="165"/>
      <c r="Q1360" s="165">
        <f>SUM(Q1361:Q1460)</f>
        <v>0</v>
      </c>
      <c r="R1360" s="165"/>
      <c r="S1360" s="165"/>
      <c r="T1360" s="166"/>
      <c r="U1360" s="160"/>
      <c r="V1360" s="160">
        <f>SUM(V1361:V1460)</f>
        <v>126.39999999999999</v>
      </c>
      <c r="W1360" s="160"/>
      <c r="X1360" s="160"/>
      <c r="AG1360" t="s">
        <v>197</v>
      </c>
    </row>
    <row r="1361" spans="1:60" ht="22.5" outlineLevel="1" x14ac:dyDescent="0.2">
      <c r="A1361" s="167">
        <v>223</v>
      </c>
      <c r="B1361" s="168" t="s">
        <v>1410</v>
      </c>
      <c r="C1361" s="184" t="s">
        <v>1411</v>
      </c>
      <c r="D1361" s="169" t="s">
        <v>240</v>
      </c>
      <c r="E1361" s="170">
        <v>159.1994</v>
      </c>
      <c r="F1361" s="171">
        <v>32.799999999999997</v>
      </c>
      <c r="G1361" s="172">
        <f>ROUND(E1361*F1361,2)</f>
        <v>5221.74</v>
      </c>
      <c r="H1361" s="171">
        <v>20.45</v>
      </c>
      <c r="I1361" s="172">
        <f>ROUND(E1361*H1361,2)</f>
        <v>3255.63</v>
      </c>
      <c r="J1361" s="171">
        <v>12.35</v>
      </c>
      <c r="K1361" s="172">
        <f>ROUND(E1361*J1361,2)</f>
        <v>1966.11</v>
      </c>
      <c r="L1361" s="172">
        <v>21</v>
      </c>
      <c r="M1361" s="172">
        <f>G1361*(1+L1361/100)</f>
        <v>6318.3053999999993</v>
      </c>
      <c r="N1361" s="172">
        <v>3.3E-4</v>
      </c>
      <c r="O1361" s="172">
        <f>ROUND(E1361*N1361,2)</f>
        <v>0.05</v>
      </c>
      <c r="P1361" s="172">
        <v>0</v>
      </c>
      <c r="Q1361" s="172">
        <f>ROUND(E1361*P1361,2)</f>
        <v>0</v>
      </c>
      <c r="R1361" s="172" t="s">
        <v>1412</v>
      </c>
      <c r="S1361" s="172" t="s">
        <v>201</v>
      </c>
      <c r="T1361" s="173" t="s">
        <v>201</v>
      </c>
      <c r="U1361" s="159">
        <v>2.75E-2</v>
      </c>
      <c r="V1361" s="159">
        <f>ROUND(E1361*U1361,2)</f>
        <v>4.38</v>
      </c>
      <c r="W1361" s="159"/>
      <c r="X1361" s="159" t="s">
        <v>242</v>
      </c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243</v>
      </c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262" t="s">
        <v>1413</v>
      </c>
      <c r="D1362" s="263"/>
      <c r="E1362" s="263"/>
      <c r="F1362" s="263"/>
      <c r="G1362" s="263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206</v>
      </c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199" t="s">
        <v>1414</v>
      </c>
      <c r="D1363" s="189"/>
      <c r="E1363" s="190">
        <v>159.1994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247</v>
      </c>
      <c r="AH1363" s="150">
        <v>5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ht="33.75" outlineLevel="1" x14ac:dyDescent="0.2">
      <c r="A1364" s="167">
        <v>224</v>
      </c>
      <c r="B1364" s="168" t="s">
        <v>1415</v>
      </c>
      <c r="C1364" s="184" t="s">
        <v>1416</v>
      </c>
      <c r="D1364" s="169" t="s">
        <v>240</v>
      </c>
      <c r="E1364" s="170">
        <v>59.42</v>
      </c>
      <c r="F1364" s="171">
        <v>45.2</v>
      </c>
      <c r="G1364" s="172">
        <f>ROUND(E1364*F1364,2)</f>
        <v>2685.78</v>
      </c>
      <c r="H1364" s="171">
        <v>23.62</v>
      </c>
      <c r="I1364" s="172">
        <f>ROUND(E1364*H1364,2)</f>
        <v>1403.5</v>
      </c>
      <c r="J1364" s="171">
        <v>21.58</v>
      </c>
      <c r="K1364" s="172">
        <f>ROUND(E1364*J1364,2)</f>
        <v>1282.28</v>
      </c>
      <c r="L1364" s="172">
        <v>21</v>
      </c>
      <c r="M1364" s="172">
        <f>G1364*(1+L1364/100)</f>
        <v>3249.7938000000004</v>
      </c>
      <c r="N1364" s="172">
        <v>5.1999999999999995E-4</v>
      </c>
      <c r="O1364" s="172">
        <f>ROUND(E1364*N1364,2)</f>
        <v>0.03</v>
      </c>
      <c r="P1364" s="172">
        <v>0</v>
      </c>
      <c r="Q1364" s="172">
        <f>ROUND(E1364*P1364,2)</f>
        <v>0</v>
      </c>
      <c r="R1364" s="172" t="s">
        <v>1412</v>
      </c>
      <c r="S1364" s="172" t="s">
        <v>201</v>
      </c>
      <c r="T1364" s="173" t="s">
        <v>201</v>
      </c>
      <c r="U1364" s="159">
        <v>4.9000000000000002E-2</v>
      </c>
      <c r="V1364" s="159">
        <f>ROUND(E1364*U1364,2)</f>
        <v>2.91</v>
      </c>
      <c r="W1364" s="159"/>
      <c r="X1364" s="159" t="s">
        <v>242</v>
      </c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243</v>
      </c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199" t="s">
        <v>1417</v>
      </c>
      <c r="D1365" s="189"/>
      <c r="E1365" s="190">
        <v>59.42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247</v>
      </c>
      <c r="AH1365" s="150">
        <v>5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ht="22.5" outlineLevel="1" x14ac:dyDescent="0.2">
      <c r="A1366" s="167">
        <v>225</v>
      </c>
      <c r="B1366" s="168" t="s">
        <v>1418</v>
      </c>
      <c r="C1366" s="184" t="s">
        <v>1419</v>
      </c>
      <c r="D1366" s="169" t="s">
        <v>240</v>
      </c>
      <c r="E1366" s="170">
        <v>33.875999999999998</v>
      </c>
      <c r="F1366" s="171">
        <v>216.5</v>
      </c>
      <c r="G1366" s="172">
        <f>ROUND(E1366*F1366,2)</f>
        <v>7334.15</v>
      </c>
      <c r="H1366" s="171">
        <v>49.26</v>
      </c>
      <c r="I1366" s="172">
        <f>ROUND(E1366*H1366,2)</f>
        <v>1668.73</v>
      </c>
      <c r="J1366" s="171">
        <v>167.24</v>
      </c>
      <c r="K1366" s="172">
        <f>ROUND(E1366*J1366,2)</f>
        <v>5665.42</v>
      </c>
      <c r="L1366" s="172">
        <v>21</v>
      </c>
      <c r="M1366" s="172">
        <f>G1366*(1+L1366/100)</f>
        <v>8874.3215</v>
      </c>
      <c r="N1366" s="172">
        <v>8.0000000000000007E-5</v>
      </c>
      <c r="O1366" s="172">
        <f>ROUND(E1366*N1366,2)</f>
        <v>0</v>
      </c>
      <c r="P1366" s="172">
        <v>0</v>
      </c>
      <c r="Q1366" s="172">
        <f>ROUND(E1366*P1366,2)</f>
        <v>0</v>
      </c>
      <c r="R1366" s="172" t="s">
        <v>1412</v>
      </c>
      <c r="S1366" s="172" t="s">
        <v>201</v>
      </c>
      <c r="T1366" s="173" t="s">
        <v>201</v>
      </c>
      <c r="U1366" s="159">
        <v>0.34</v>
      </c>
      <c r="V1366" s="159">
        <f>ROUND(E1366*U1366,2)</f>
        <v>11.52</v>
      </c>
      <c r="W1366" s="159"/>
      <c r="X1366" s="159" t="s">
        <v>242</v>
      </c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243</v>
      </c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199" t="s">
        <v>1420</v>
      </c>
      <c r="D1367" s="189"/>
      <c r="E1367" s="190">
        <v>33.875999999999998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247</v>
      </c>
      <c r="AH1367" s="150">
        <v>5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ht="22.5" outlineLevel="1" x14ac:dyDescent="0.2">
      <c r="A1368" s="167">
        <v>226</v>
      </c>
      <c r="B1368" s="168" t="s">
        <v>1421</v>
      </c>
      <c r="C1368" s="184" t="s">
        <v>1422</v>
      </c>
      <c r="D1368" s="169" t="s">
        <v>240</v>
      </c>
      <c r="E1368" s="170">
        <v>159.1994</v>
      </c>
      <c r="F1368" s="171">
        <v>112</v>
      </c>
      <c r="G1368" s="172">
        <f>ROUND(E1368*F1368,2)</f>
        <v>17830.330000000002</v>
      </c>
      <c r="H1368" s="171">
        <v>8.83</v>
      </c>
      <c r="I1368" s="172">
        <f>ROUND(E1368*H1368,2)</f>
        <v>1405.73</v>
      </c>
      <c r="J1368" s="171">
        <v>103.17</v>
      </c>
      <c r="K1368" s="172">
        <f>ROUND(E1368*J1368,2)</f>
        <v>16424.599999999999</v>
      </c>
      <c r="L1368" s="172">
        <v>21</v>
      </c>
      <c r="M1368" s="172">
        <f>G1368*(1+L1368/100)</f>
        <v>21574.6993</v>
      </c>
      <c r="N1368" s="172">
        <v>4.0999999999999999E-4</v>
      </c>
      <c r="O1368" s="172">
        <f>ROUND(E1368*N1368,2)</f>
        <v>7.0000000000000007E-2</v>
      </c>
      <c r="P1368" s="172">
        <v>0</v>
      </c>
      <c r="Q1368" s="172">
        <f>ROUND(E1368*P1368,2)</f>
        <v>0</v>
      </c>
      <c r="R1368" s="172" t="s">
        <v>1412</v>
      </c>
      <c r="S1368" s="172" t="s">
        <v>201</v>
      </c>
      <c r="T1368" s="173" t="s">
        <v>201</v>
      </c>
      <c r="U1368" s="159">
        <v>0.22991</v>
      </c>
      <c r="V1368" s="159">
        <f>ROUND(E1368*U1368,2)</f>
        <v>36.6</v>
      </c>
      <c r="W1368" s="159"/>
      <c r="X1368" s="159" t="s">
        <v>242</v>
      </c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243</v>
      </c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199" t="s">
        <v>361</v>
      </c>
      <c r="D1369" s="189"/>
      <c r="E1369" s="190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247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199" t="s">
        <v>1423</v>
      </c>
      <c r="D1370" s="189"/>
      <c r="E1370" s="190">
        <v>66.59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247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199" t="s">
        <v>1424</v>
      </c>
      <c r="D1371" s="189"/>
      <c r="E1371" s="190">
        <v>41.859400000000001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247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199" t="s">
        <v>1425</v>
      </c>
      <c r="D1372" s="189"/>
      <c r="E1372" s="190">
        <v>50.75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247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ht="22.5" outlineLevel="1" x14ac:dyDescent="0.2">
      <c r="A1373" s="167">
        <v>227</v>
      </c>
      <c r="B1373" s="168" t="s">
        <v>1426</v>
      </c>
      <c r="C1373" s="184" t="s">
        <v>1427</v>
      </c>
      <c r="D1373" s="169" t="s">
        <v>240</v>
      </c>
      <c r="E1373" s="170">
        <v>59.42</v>
      </c>
      <c r="F1373" s="171">
        <v>131.5</v>
      </c>
      <c r="G1373" s="172">
        <f>ROUND(E1373*F1373,2)</f>
        <v>7813.73</v>
      </c>
      <c r="H1373" s="171">
        <v>12.73</v>
      </c>
      <c r="I1373" s="172">
        <f>ROUND(E1373*H1373,2)</f>
        <v>756.42</v>
      </c>
      <c r="J1373" s="171">
        <v>118.77</v>
      </c>
      <c r="K1373" s="172">
        <f>ROUND(E1373*J1373,2)</f>
        <v>7057.31</v>
      </c>
      <c r="L1373" s="172">
        <v>21</v>
      </c>
      <c r="M1373" s="172">
        <f>G1373*(1+L1373/100)</f>
        <v>9454.6132999999991</v>
      </c>
      <c r="N1373" s="172">
        <v>5.8E-4</v>
      </c>
      <c r="O1373" s="172">
        <f>ROUND(E1373*N1373,2)</f>
        <v>0.03</v>
      </c>
      <c r="P1373" s="172">
        <v>0</v>
      </c>
      <c r="Q1373" s="172">
        <f>ROUND(E1373*P1373,2)</f>
        <v>0</v>
      </c>
      <c r="R1373" s="172" t="s">
        <v>1412</v>
      </c>
      <c r="S1373" s="172" t="s">
        <v>201</v>
      </c>
      <c r="T1373" s="173" t="s">
        <v>201</v>
      </c>
      <c r="U1373" s="159">
        <v>0.26600000000000001</v>
      </c>
      <c r="V1373" s="159">
        <f>ROUND(E1373*U1373,2)</f>
        <v>15.81</v>
      </c>
      <c r="W1373" s="159"/>
      <c r="X1373" s="159" t="s">
        <v>242</v>
      </c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243</v>
      </c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199" t="s">
        <v>361</v>
      </c>
      <c r="D1374" s="189"/>
      <c r="E1374" s="190"/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247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199" t="s">
        <v>1428</v>
      </c>
      <c r="D1375" s="189"/>
      <c r="E1375" s="190">
        <v>18.125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247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199" t="s">
        <v>1429</v>
      </c>
      <c r="D1376" s="189"/>
      <c r="E1376" s="190">
        <v>10.89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247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7"/>
      <c r="B1377" s="158"/>
      <c r="C1377" s="199" t="s">
        <v>1430</v>
      </c>
      <c r="D1377" s="189"/>
      <c r="E1377" s="190">
        <v>13.01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247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199" t="s">
        <v>1431</v>
      </c>
      <c r="D1378" s="189"/>
      <c r="E1378" s="190">
        <v>17.395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247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67">
        <v>228</v>
      </c>
      <c r="B1379" s="168" t="s">
        <v>1432</v>
      </c>
      <c r="C1379" s="184" t="s">
        <v>1433</v>
      </c>
      <c r="D1379" s="169" t="s">
        <v>240</v>
      </c>
      <c r="E1379" s="170">
        <v>2</v>
      </c>
      <c r="F1379" s="171">
        <v>14.8</v>
      </c>
      <c r="G1379" s="172">
        <f>ROUND(E1379*F1379,2)</f>
        <v>29.6</v>
      </c>
      <c r="H1379" s="171">
        <v>0</v>
      </c>
      <c r="I1379" s="172">
        <f>ROUND(E1379*H1379,2)</f>
        <v>0</v>
      </c>
      <c r="J1379" s="171">
        <v>14.8</v>
      </c>
      <c r="K1379" s="172">
        <f>ROUND(E1379*J1379,2)</f>
        <v>29.6</v>
      </c>
      <c r="L1379" s="172">
        <v>21</v>
      </c>
      <c r="M1379" s="172">
        <f>G1379*(1+L1379/100)</f>
        <v>35.816000000000003</v>
      </c>
      <c r="N1379" s="172">
        <v>0</v>
      </c>
      <c r="O1379" s="172">
        <f>ROUND(E1379*N1379,2)</f>
        <v>0</v>
      </c>
      <c r="P1379" s="172">
        <v>1.4300000000000001E-3</v>
      </c>
      <c r="Q1379" s="172">
        <f>ROUND(E1379*P1379,2)</f>
        <v>0</v>
      </c>
      <c r="R1379" s="172" t="s">
        <v>1412</v>
      </c>
      <c r="S1379" s="172" t="s">
        <v>201</v>
      </c>
      <c r="T1379" s="173" t="s">
        <v>201</v>
      </c>
      <c r="U1379" s="159">
        <v>3.5000000000000003E-2</v>
      </c>
      <c r="V1379" s="159">
        <f>ROUND(E1379*U1379,2)</f>
        <v>7.0000000000000007E-2</v>
      </c>
      <c r="W1379" s="159"/>
      <c r="X1379" s="159" t="s">
        <v>242</v>
      </c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243</v>
      </c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7"/>
      <c r="B1380" s="158"/>
      <c r="C1380" s="199" t="s">
        <v>1204</v>
      </c>
      <c r="D1380" s="189"/>
      <c r="E1380" s="190"/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247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7"/>
      <c r="B1381" s="158"/>
      <c r="C1381" s="199" t="s">
        <v>721</v>
      </c>
      <c r="D1381" s="189"/>
      <c r="E1381" s="190">
        <v>2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247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ht="22.5" outlineLevel="1" x14ac:dyDescent="0.2">
      <c r="A1382" s="167">
        <v>229</v>
      </c>
      <c r="B1382" s="168" t="s">
        <v>1434</v>
      </c>
      <c r="C1382" s="184" t="s">
        <v>1435</v>
      </c>
      <c r="D1382" s="169" t="s">
        <v>240</v>
      </c>
      <c r="E1382" s="170">
        <v>59.42</v>
      </c>
      <c r="F1382" s="171">
        <v>54.1</v>
      </c>
      <c r="G1382" s="172">
        <f>ROUND(E1382*F1382,2)</f>
        <v>3214.62</v>
      </c>
      <c r="H1382" s="171">
        <v>0</v>
      </c>
      <c r="I1382" s="172">
        <f>ROUND(E1382*H1382,2)</f>
        <v>0</v>
      </c>
      <c r="J1382" s="171">
        <v>54.1</v>
      </c>
      <c r="K1382" s="172">
        <f>ROUND(E1382*J1382,2)</f>
        <v>3214.62</v>
      </c>
      <c r="L1382" s="172">
        <v>21</v>
      </c>
      <c r="M1382" s="172">
        <f>G1382*(1+L1382/100)</f>
        <v>3889.6901999999995</v>
      </c>
      <c r="N1382" s="172">
        <v>0</v>
      </c>
      <c r="O1382" s="172">
        <f>ROUND(E1382*N1382,2)</f>
        <v>0</v>
      </c>
      <c r="P1382" s="172">
        <v>0</v>
      </c>
      <c r="Q1382" s="172">
        <f>ROUND(E1382*P1382,2)</f>
        <v>0</v>
      </c>
      <c r="R1382" s="172" t="s">
        <v>1412</v>
      </c>
      <c r="S1382" s="172" t="s">
        <v>201</v>
      </c>
      <c r="T1382" s="173" t="s">
        <v>201</v>
      </c>
      <c r="U1382" s="159">
        <v>0.11</v>
      </c>
      <c r="V1382" s="159">
        <f>ROUND(E1382*U1382,2)</f>
        <v>6.54</v>
      </c>
      <c r="W1382" s="159"/>
      <c r="X1382" s="159" t="s">
        <v>242</v>
      </c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243</v>
      </c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199" t="s">
        <v>1417</v>
      </c>
      <c r="D1383" s="189"/>
      <c r="E1383" s="190">
        <v>59.42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247</v>
      </c>
      <c r="AH1383" s="150">
        <v>5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67">
        <v>230</v>
      </c>
      <c r="B1384" s="168" t="s">
        <v>1436</v>
      </c>
      <c r="C1384" s="184" t="s">
        <v>1437</v>
      </c>
      <c r="D1384" s="169" t="s">
        <v>240</v>
      </c>
      <c r="E1384" s="170">
        <v>75.452200000000005</v>
      </c>
      <c r="F1384" s="171">
        <v>66.5</v>
      </c>
      <c r="G1384" s="172">
        <f>ROUND(E1384*F1384,2)</f>
        <v>5017.57</v>
      </c>
      <c r="H1384" s="171">
        <v>23.88</v>
      </c>
      <c r="I1384" s="172">
        <f>ROUND(E1384*H1384,2)</f>
        <v>1801.8</v>
      </c>
      <c r="J1384" s="171">
        <v>42.62</v>
      </c>
      <c r="K1384" s="172">
        <f>ROUND(E1384*J1384,2)</f>
        <v>3215.77</v>
      </c>
      <c r="L1384" s="172">
        <v>21</v>
      </c>
      <c r="M1384" s="172">
        <f>G1384*(1+L1384/100)</f>
        <v>6071.2596999999996</v>
      </c>
      <c r="N1384" s="172">
        <v>2.1000000000000001E-4</v>
      </c>
      <c r="O1384" s="172">
        <f>ROUND(E1384*N1384,2)</f>
        <v>0.02</v>
      </c>
      <c r="P1384" s="172">
        <v>0</v>
      </c>
      <c r="Q1384" s="172">
        <f>ROUND(E1384*P1384,2)</f>
        <v>0</v>
      </c>
      <c r="R1384" s="172" t="s">
        <v>1412</v>
      </c>
      <c r="S1384" s="172" t="s">
        <v>201</v>
      </c>
      <c r="T1384" s="173" t="s">
        <v>201</v>
      </c>
      <c r="U1384" s="159">
        <v>9.5000000000000001E-2</v>
      </c>
      <c r="V1384" s="159">
        <f>ROUND(E1384*U1384,2)</f>
        <v>7.17</v>
      </c>
      <c r="W1384" s="159"/>
      <c r="X1384" s="159" t="s">
        <v>242</v>
      </c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243</v>
      </c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199" t="s">
        <v>1438</v>
      </c>
      <c r="D1385" s="189"/>
      <c r="E1385" s="190">
        <v>75.452200000000005</v>
      </c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247</v>
      </c>
      <c r="AH1385" s="150">
        <v>5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67">
        <v>231</v>
      </c>
      <c r="B1386" s="168" t="s">
        <v>1439</v>
      </c>
      <c r="C1386" s="184" t="s">
        <v>1440</v>
      </c>
      <c r="D1386" s="169" t="s">
        <v>240</v>
      </c>
      <c r="E1386" s="170">
        <v>75.452200000000005</v>
      </c>
      <c r="F1386" s="171">
        <v>531</v>
      </c>
      <c r="G1386" s="172">
        <f>ROUND(E1386*F1386,2)</f>
        <v>40065.120000000003</v>
      </c>
      <c r="H1386" s="171">
        <v>341.84</v>
      </c>
      <c r="I1386" s="172">
        <f>ROUND(E1386*H1386,2)</f>
        <v>25792.58</v>
      </c>
      <c r="J1386" s="171">
        <v>189.16</v>
      </c>
      <c r="K1386" s="172">
        <f>ROUND(E1386*J1386,2)</f>
        <v>14272.54</v>
      </c>
      <c r="L1386" s="172">
        <v>21</v>
      </c>
      <c r="M1386" s="172">
        <f>G1386*(1+L1386/100)</f>
        <v>48478.7952</v>
      </c>
      <c r="N1386" s="172">
        <v>3.3999999999999998E-3</v>
      </c>
      <c r="O1386" s="172">
        <f>ROUND(E1386*N1386,2)</f>
        <v>0.26</v>
      </c>
      <c r="P1386" s="172">
        <v>0</v>
      </c>
      <c r="Q1386" s="172">
        <f>ROUND(E1386*P1386,2)</f>
        <v>0</v>
      </c>
      <c r="R1386" s="172" t="s">
        <v>1412</v>
      </c>
      <c r="S1386" s="172" t="s">
        <v>201</v>
      </c>
      <c r="T1386" s="173" t="s">
        <v>201</v>
      </c>
      <c r="U1386" s="159">
        <v>0.38500000000000001</v>
      </c>
      <c r="V1386" s="159">
        <f>ROUND(E1386*U1386,2)</f>
        <v>29.05</v>
      </c>
      <c r="W1386" s="159"/>
      <c r="X1386" s="159" t="s">
        <v>242</v>
      </c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243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262" t="s">
        <v>1441</v>
      </c>
      <c r="D1387" s="263"/>
      <c r="E1387" s="263"/>
      <c r="F1387" s="263"/>
      <c r="G1387" s="263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206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199" t="s">
        <v>246</v>
      </c>
      <c r="D1388" s="189"/>
      <c r="E1388" s="190"/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247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7"/>
      <c r="B1389" s="158"/>
      <c r="C1389" s="199" t="s">
        <v>1030</v>
      </c>
      <c r="D1389" s="189"/>
      <c r="E1389" s="190"/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247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199" t="s">
        <v>767</v>
      </c>
      <c r="D1390" s="189"/>
      <c r="E1390" s="190">
        <v>13.66</v>
      </c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247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199" t="s">
        <v>1442</v>
      </c>
      <c r="D1391" s="189"/>
      <c r="E1391" s="190">
        <v>1.1064000000000001</v>
      </c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247</v>
      </c>
      <c r="AH1391" s="150">
        <v>0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199" t="s">
        <v>1443</v>
      </c>
      <c r="D1392" s="189"/>
      <c r="E1392" s="190">
        <v>-4.8000000000000001E-2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247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7"/>
      <c r="B1393" s="158"/>
      <c r="C1393" s="199" t="s">
        <v>1444</v>
      </c>
      <c r="D1393" s="189"/>
      <c r="E1393" s="190">
        <v>-6.9000000000000006E-2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247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7"/>
      <c r="B1394" s="158"/>
      <c r="C1394" s="199" t="s">
        <v>1445</v>
      </c>
      <c r="D1394" s="189"/>
      <c r="E1394" s="190">
        <v>3.92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247</v>
      </c>
      <c r="AH1394" s="150">
        <v>0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7"/>
      <c r="B1395" s="158"/>
      <c r="C1395" s="199" t="s">
        <v>1035</v>
      </c>
      <c r="D1395" s="189"/>
      <c r="E1395" s="190"/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247</v>
      </c>
      <c r="AH1395" s="150">
        <v>0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7"/>
      <c r="B1396" s="158"/>
      <c r="C1396" s="199" t="s">
        <v>830</v>
      </c>
      <c r="D1396" s="189"/>
      <c r="E1396" s="190">
        <v>39.9</v>
      </c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247</v>
      </c>
      <c r="AH1396" s="150">
        <v>0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7"/>
      <c r="B1397" s="158"/>
      <c r="C1397" s="199" t="s">
        <v>1446</v>
      </c>
      <c r="D1397" s="189"/>
      <c r="E1397" s="190">
        <v>1.6488</v>
      </c>
      <c r="F1397" s="159"/>
      <c r="G1397" s="159"/>
      <c r="H1397" s="159"/>
      <c r="I1397" s="159"/>
      <c r="J1397" s="159"/>
      <c r="K1397" s="159"/>
      <c r="L1397" s="159"/>
      <c r="M1397" s="159"/>
      <c r="N1397" s="159"/>
      <c r="O1397" s="159"/>
      <c r="P1397" s="159"/>
      <c r="Q1397" s="159"/>
      <c r="R1397" s="159"/>
      <c r="S1397" s="159"/>
      <c r="T1397" s="159"/>
      <c r="U1397" s="159"/>
      <c r="V1397" s="159"/>
      <c r="W1397" s="159"/>
      <c r="X1397" s="159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247</v>
      </c>
      <c r="AH1397" s="150">
        <v>0</v>
      </c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57"/>
      <c r="B1398" s="158"/>
      <c r="C1398" s="199" t="s">
        <v>1447</v>
      </c>
      <c r="D1398" s="189"/>
      <c r="E1398" s="190">
        <v>-0.16200000000000001</v>
      </c>
      <c r="F1398" s="159"/>
      <c r="G1398" s="159"/>
      <c r="H1398" s="159"/>
      <c r="I1398" s="159"/>
      <c r="J1398" s="159"/>
      <c r="K1398" s="159"/>
      <c r="L1398" s="159"/>
      <c r="M1398" s="159"/>
      <c r="N1398" s="159"/>
      <c r="O1398" s="159"/>
      <c r="P1398" s="159"/>
      <c r="Q1398" s="159"/>
      <c r="R1398" s="159"/>
      <c r="S1398" s="159"/>
      <c r="T1398" s="159"/>
      <c r="U1398" s="159"/>
      <c r="V1398" s="159"/>
      <c r="W1398" s="159"/>
      <c r="X1398" s="159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247</v>
      </c>
      <c r="AH1398" s="150">
        <v>0</v>
      </c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7"/>
      <c r="B1399" s="158"/>
      <c r="C1399" s="199" t="s">
        <v>820</v>
      </c>
      <c r="D1399" s="189"/>
      <c r="E1399" s="190">
        <v>6.77</v>
      </c>
      <c r="F1399" s="159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9"/>
      <c r="T1399" s="159"/>
      <c r="U1399" s="159"/>
      <c r="V1399" s="159"/>
      <c r="W1399" s="159"/>
      <c r="X1399" s="159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247</v>
      </c>
      <c r="AH1399" s="150">
        <v>0</v>
      </c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7"/>
      <c r="B1400" s="158"/>
      <c r="C1400" s="199" t="s">
        <v>1448</v>
      </c>
      <c r="D1400" s="189"/>
      <c r="E1400" s="190">
        <v>0.72599999999999998</v>
      </c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247</v>
      </c>
      <c r="AH1400" s="150">
        <v>0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57"/>
      <c r="B1401" s="158"/>
      <c r="C1401" s="199" t="s">
        <v>1449</v>
      </c>
      <c r="D1401" s="189"/>
      <c r="E1401" s="190">
        <v>-5.3999999999999999E-2</v>
      </c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247</v>
      </c>
      <c r="AH1401" s="150">
        <v>0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199" t="s">
        <v>1038</v>
      </c>
      <c r="D1402" s="189"/>
      <c r="E1402" s="190"/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247</v>
      </c>
      <c r="AH1402" s="150">
        <v>0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7"/>
      <c r="B1403" s="158"/>
      <c r="C1403" s="199" t="s">
        <v>833</v>
      </c>
      <c r="D1403" s="189"/>
      <c r="E1403" s="190">
        <v>1.64</v>
      </c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247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7"/>
      <c r="B1404" s="158"/>
      <c r="C1404" s="199" t="s">
        <v>1450</v>
      </c>
      <c r="D1404" s="189"/>
      <c r="E1404" s="190">
        <v>0.33600000000000002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247</v>
      </c>
      <c r="AH1404" s="150">
        <v>0</v>
      </c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57"/>
      <c r="B1405" s="158"/>
      <c r="C1405" s="199" t="s">
        <v>1451</v>
      </c>
      <c r="D1405" s="189"/>
      <c r="E1405" s="190">
        <v>-4.2000000000000003E-2</v>
      </c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247</v>
      </c>
      <c r="AH1405" s="150">
        <v>0</v>
      </c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7"/>
      <c r="B1406" s="158"/>
      <c r="C1406" s="199" t="s">
        <v>1452</v>
      </c>
      <c r="D1406" s="189"/>
      <c r="E1406" s="190">
        <v>6.12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247</v>
      </c>
      <c r="AH1406" s="150">
        <v>0</v>
      </c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ht="22.5" outlineLevel="1" x14ac:dyDescent="0.2">
      <c r="A1407" s="167">
        <v>232</v>
      </c>
      <c r="B1407" s="168" t="s">
        <v>1453</v>
      </c>
      <c r="C1407" s="184" t="s">
        <v>1454</v>
      </c>
      <c r="D1407" s="169" t="s">
        <v>353</v>
      </c>
      <c r="E1407" s="170">
        <v>57.37</v>
      </c>
      <c r="F1407" s="171">
        <v>161.5</v>
      </c>
      <c r="G1407" s="172">
        <f>ROUND(E1407*F1407,2)</f>
        <v>9265.26</v>
      </c>
      <c r="H1407" s="171">
        <v>107.45</v>
      </c>
      <c r="I1407" s="172">
        <f>ROUND(E1407*H1407,2)</f>
        <v>6164.41</v>
      </c>
      <c r="J1407" s="171">
        <v>54.05</v>
      </c>
      <c r="K1407" s="172">
        <f>ROUND(E1407*J1407,2)</f>
        <v>3100.85</v>
      </c>
      <c r="L1407" s="172">
        <v>21</v>
      </c>
      <c r="M1407" s="172">
        <f>G1407*(1+L1407/100)</f>
        <v>11210.964599999999</v>
      </c>
      <c r="N1407" s="172">
        <v>2.9E-4</v>
      </c>
      <c r="O1407" s="172">
        <f>ROUND(E1407*N1407,2)</f>
        <v>0.02</v>
      </c>
      <c r="P1407" s="172">
        <v>0</v>
      </c>
      <c r="Q1407" s="172">
        <f>ROUND(E1407*P1407,2)</f>
        <v>0</v>
      </c>
      <c r="R1407" s="172" t="s">
        <v>1412</v>
      </c>
      <c r="S1407" s="172" t="s">
        <v>201</v>
      </c>
      <c r="T1407" s="173" t="s">
        <v>201</v>
      </c>
      <c r="U1407" s="159">
        <v>0.11</v>
      </c>
      <c r="V1407" s="159">
        <f>ROUND(E1407*U1407,2)</f>
        <v>6.31</v>
      </c>
      <c r="W1407" s="159"/>
      <c r="X1407" s="159" t="s">
        <v>242</v>
      </c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243</v>
      </c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57"/>
      <c r="B1408" s="158"/>
      <c r="C1408" s="199" t="s">
        <v>246</v>
      </c>
      <c r="D1408" s="189"/>
      <c r="E1408" s="190"/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247</v>
      </c>
      <c r="AH1408" s="150">
        <v>0</v>
      </c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7"/>
      <c r="B1409" s="158"/>
      <c r="C1409" s="199" t="s">
        <v>1030</v>
      </c>
      <c r="D1409" s="189"/>
      <c r="E1409" s="190"/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247</v>
      </c>
      <c r="AH1409" s="150">
        <v>0</v>
      </c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7"/>
      <c r="B1410" s="158"/>
      <c r="C1410" s="199" t="s">
        <v>1455</v>
      </c>
      <c r="D1410" s="189"/>
      <c r="E1410" s="190"/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247</v>
      </c>
      <c r="AH1410" s="150">
        <v>0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7"/>
      <c r="B1411" s="158"/>
      <c r="C1411" s="199" t="s">
        <v>1456</v>
      </c>
      <c r="D1411" s="189"/>
      <c r="E1411" s="190">
        <v>18.440000000000001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247</v>
      </c>
      <c r="AH1411" s="150">
        <v>0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7"/>
      <c r="B1412" s="158"/>
      <c r="C1412" s="199" t="s">
        <v>1457</v>
      </c>
      <c r="D1412" s="189"/>
      <c r="E1412" s="190">
        <v>-0.8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247</v>
      </c>
      <c r="AH1412" s="150">
        <v>0</v>
      </c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7"/>
      <c r="B1413" s="158"/>
      <c r="C1413" s="199" t="s">
        <v>1458</v>
      </c>
      <c r="D1413" s="189"/>
      <c r="E1413" s="190">
        <v>-1.1499999999999999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247</v>
      </c>
      <c r="AH1413" s="150">
        <v>0</v>
      </c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7"/>
      <c r="B1414" s="158"/>
      <c r="C1414" s="199" t="s">
        <v>1035</v>
      </c>
      <c r="D1414" s="189"/>
      <c r="E1414" s="190"/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247</v>
      </c>
      <c r="AH1414" s="150">
        <v>0</v>
      </c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outlineLevel="1" x14ac:dyDescent="0.2">
      <c r="A1415" s="157"/>
      <c r="B1415" s="158"/>
      <c r="C1415" s="199" t="s">
        <v>1459</v>
      </c>
      <c r="D1415" s="189"/>
      <c r="E1415" s="190"/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247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 x14ac:dyDescent="0.2">
      <c r="A1416" s="157"/>
      <c r="B1416" s="158"/>
      <c r="C1416" s="199" t="s">
        <v>1460</v>
      </c>
      <c r="D1416" s="189"/>
      <c r="E1416" s="190">
        <v>27.48</v>
      </c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247</v>
      </c>
      <c r="AH1416" s="150">
        <v>0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7"/>
      <c r="B1417" s="158"/>
      <c r="C1417" s="199" t="s">
        <v>1461</v>
      </c>
      <c r="D1417" s="189"/>
      <c r="E1417" s="190">
        <v>-2.7</v>
      </c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247</v>
      </c>
      <c r="AH1417" s="150">
        <v>0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7"/>
      <c r="B1418" s="158"/>
      <c r="C1418" s="199" t="s">
        <v>1462</v>
      </c>
      <c r="D1418" s="189"/>
      <c r="E1418" s="190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247</v>
      </c>
      <c r="AH1418" s="150">
        <v>0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7"/>
      <c r="B1419" s="158"/>
      <c r="C1419" s="199" t="s">
        <v>1463</v>
      </c>
      <c r="D1419" s="189"/>
      <c r="E1419" s="190">
        <v>12.1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247</v>
      </c>
      <c r="AH1419" s="150">
        <v>0</v>
      </c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7"/>
      <c r="B1420" s="158"/>
      <c r="C1420" s="199" t="s">
        <v>1464</v>
      </c>
      <c r="D1420" s="189"/>
      <c r="E1420" s="190">
        <v>-0.9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247</v>
      </c>
      <c r="AH1420" s="150">
        <v>0</v>
      </c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158"/>
      <c r="C1421" s="199" t="s">
        <v>1038</v>
      </c>
      <c r="D1421" s="189"/>
      <c r="E1421" s="190"/>
      <c r="F1421" s="159"/>
      <c r="G1421" s="159"/>
      <c r="H1421" s="159"/>
      <c r="I1421" s="159"/>
      <c r="J1421" s="159"/>
      <c r="K1421" s="159"/>
      <c r="L1421" s="159"/>
      <c r="M1421" s="159"/>
      <c r="N1421" s="159"/>
      <c r="O1421" s="159"/>
      <c r="P1421" s="159"/>
      <c r="Q1421" s="159"/>
      <c r="R1421" s="159"/>
      <c r="S1421" s="159"/>
      <c r="T1421" s="159"/>
      <c r="U1421" s="159"/>
      <c r="V1421" s="159"/>
      <c r="W1421" s="159"/>
      <c r="X1421" s="159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247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7"/>
      <c r="B1422" s="158"/>
      <c r="C1422" s="199" t="s">
        <v>1465</v>
      </c>
      <c r="D1422" s="189"/>
      <c r="E1422" s="190"/>
      <c r="F1422" s="159"/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  <c r="S1422" s="159"/>
      <c r="T1422" s="159"/>
      <c r="U1422" s="159"/>
      <c r="V1422" s="159"/>
      <c r="W1422" s="159"/>
      <c r="X1422" s="159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247</v>
      </c>
      <c r="AH1422" s="150">
        <v>0</v>
      </c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158"/>
      <c r="C1423" s="199" t="s">
        <v>1466</v>
      </c>
      <c r="D1423" s="189"/>
      <c r="E1423" s="190">
        <v>5.6</v>
      </c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247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7"/>
      <c r="B1424" s="158"/>
      <c r="C1424" s="199" t="s">
        <v>1467</v>
      </c>
      <c r="D1424" s="189"/>
      <c r="E1424" s="190">
        <v>-0.7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247</v>
      </c>
      <c r="AH1424" s="150">
        <v>0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ht="22.5" outlineLevel="1" x14ac:dyDescent="0.2">
      <c r="A1425" s="167">
        <v>233</v>
      </c>
      <c r="B1425" s="168" t="s">
        <v>1468</v>
      </c>
      <c r="C1425" s="184" t="s">
        <v>1469</v>
      </c>
      <c r="D1425" s="169" t="s">
        <v>420</v>
      </c>
      <c r="E1425" s="170">
        <v>35</v>
      </c>
      <c r="F1425" s="171">
        <v>233</v>
      </c>
      <c r="G1425" s="172">
        <f>ROUND(E1425*F1425,2)</f>
        <v>8155</v>
      </c>
      <c r="H1425" s="171">
        <v>200.08</v>
      </c>
      <c r="I1425" s="172">
        <f>ROUND(E1425*H1425,2)</f>
        <v>7002.8</v>
      </c>
      <c r="J1425" s="171">
        <v>32.92</v>
      </c>
      <c r="K1425" s="172">
        <f>ROUND(E1425*J1425,2)</f>
        <v>1152.2</v>
      </c>
      <c r="L1425" s="172">
        <v>21</v>
      </c>
      <c r="M1425" s="172">
        <f>G1425*(1+L1425/100)</f>
        <v>9867.5499999999993</v>
      </c>
      <c r="N1425" s="172">
        <v>1.1E-4</v>
      </c>
      <c r="O1425" s="172">
        <f>ROUND(E1425*N1425,2)</f>
        <v>0</v>
      </c>
      <c r="P1425" s="172">
        <v>0</v>
      </c>
      <c r="Q1425" s="172">
        <f>ROUND(E1425*P1425,2)</f>
        <v>0</v>
      </c>
      <c r="R1425" s="172" t="s">
        <v>1412</v>
      </c>
      <c r="S1425" s="172" t="s">
        <v>201</v>
      </c>
      <c r="T1425" s="173" t="s">
        <v>201</v>
      </c>
      <c r="U1425" s="159">
        <v>6.7000000000000004E-2</v>
      </c>
      <c r="V1425" s="159">
        <f>ROUND(E1425*U1425,2)</f>
        <v>2.35</v>
      </c>
      <c r="W1425" s="159"/>
      <c r="X1425" s="159" t="s">
        <v>242</v>
      </c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243</v>
      </c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7"/>
      <c r="B1426" s="158"/>
      <c r="C1426" s="199" t="s">
        <v>246</v>
      </c>
      <c r="D1426" s="189"/>
      <c r="E1426" s="190"/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247</v>
      </c>
      <c r="AH1426" s="150">
        <v>0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57"/>
      <c r="B1427" s="158"/>
      <c r="C1427" s="199" t="s">
        <v>1030</v>
      </c>
      <c r="D1427" s="189"/>
      <c r="E1427" s="190"/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247</v>
      </c>
      <c r="AH1427" s="150">
        <v>0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7"/>
      <c r="B1428" s="158"/>
      <c r="C1428" s="199" t="s">
        <v>1470</v>
      </c>
      <c r="D1428" s="189"/>
      <c r="E1428" s="190">
        <v>15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247</v>
      </c>
      <c r="AH1428" s="150">
        <v>0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7"/>
      <c r="B1429" s="158"/>
      <c r="C1429" s="199" t="s">
        <v>1035</v>
      </c>
      <c r="D1429" s="189"/>
      <c r="E1429" s="190"/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247</v>
      </c>
      <c r="AH1429" s="150">
        <v>0</v>
      </c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57"/>
      <c r="B1430" s="158"/>
      <c r="C1430" s="199" t="s">
        <v>1471</v>
      </c>
      <c r="D1430" s="189"/>
      <c r="E1430" s="190">
        <v>12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247</v>
      </c>
      <c r="AH1430" s="150">
        <v>0</v>
      </c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7"/>
      <c r="B1431" s="158"/>
      <c r="C1431" s="199" t="s">
        <v>1472</v>
      </c>
      <c r="D1431" s="189"/>
      <c r="E1431" s="190">
        <v>4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247</v>
      </c>
      <c r="AH1431" s="150">
        <v>0</v>
      </c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7"/>
      <c r="B1432" s="158"/>
      <c r="C1432" s="199" t="s">
        <v>1038</v>
      </c>
      <c r="D1432" s="189"/>
      <c r="E1432" s="190"/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247</v>
      </c>
      <c r="AH1432" s="150">
        <v>0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7"/>
      <c r="B1433" s="158"/>
      <c r="C1433" s="199" t="s">
        <v>1473</v>
      </c>
      <c r="D1433" s="189"/>
      <c r="E1433" s="190">
        <v>4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247</v>
      </c>
      <c r="AH1433" s="150">
        <v>0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ht="22.5" outlineLevel="1" x14ac:dyDescent="0.2">
      <c r="A1434" s="167">
        <v>234</v>
      </c>
      <c r="B1434" s="168" t="s">
        <v>1474</v>
      </c>
      <c r="C1434" s="184" t="s">
        <v>1475</v>
      </c>
      <c r="D1434" s="169" t="s">
        <v>353</v>
      </c>
      <c r="E1434" s="170">
        <v>7.48</v>
      </c>
      <c r="F1434" s="171">
        <v>176</v>
      </c>
      <c r="G1434" s="172">
        <f>ROUND(E1434*F1434,2)</f>
        <v>1316.48</v>
      </c>
      <c r="H1434" s="171">
        <v>107.22</v>
      </c>
      <c r="I1434" s="172">
        <f>ROUND(E1434*H1434,2)</f>
        <v>802.01</v>
      </c>
      <c r="J1434" s="171">
        <v>68.78</v>
      </c>
      <c r="K1434" s="172">
        <f>ROUND(E1434*J1434,2)</f>
        <v>514.47</v>
      </c>
      <c r="L1434" s="172">
        <v>21</v>
      </c>
      <c r="M1434" s="172">
        <f>G1434*(1+L1434/100)</f>
        <v>1592.9408000000001</v>
      </c>
      <c r="N1434" s="172">
        <v>2.9E-4</v>
      </c>
      <c r="O1434" s="172">
        <f>ROUND(E1434*N1434,2)</f>
        <v>0</v>
      </c>
      <c r="P1434" s="172">
        <v>0</v>
      </c>
      <c r="Q1434" s="172">
        <f>ROUND(E1434*P1434,2)</f>
        <v>0</v>
      </c>
      <c r="R1434" s="172" t="s">
        <v>1412</v>
      </c>
      <c r="S1434" s="172" t="s">
        <v>201</v>
      </c>
      <c r="T1434" s="173" t="s">
        <v>201</v>
      </c>
      <c r="U1434" s="159">
        <v>0.14000000000000001</v>
      </c>
      <c r="V1434" s="159">
        <f>ROUND(E1434*U1434,2)</f>
        <v>1.05</v>
      </c>
      <c r="W1434" s="159"/>
      <c r="X1434" s="159" t="s">
        <v>242</v>
      </c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243</v>
      </c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7"/>
      <c r="B1435" s="158"/>
      <c r="C1435" s="199" t="s">
        <v>246</v>
      </c>
      <c r="D1435" s="189"/>
      <c r="E1435" s="190"/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247</v>
      </c>
      <c r="AH1435" s="150">
        <v>0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7"/>
      <c r="B1436" s="158"/>
      <c r="C1436" s="199" t="s">
        <v>1030</v>
      </c>
      <c r="D1436" s="189"/>
      <c r="E1436" s="190"/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247</v>
      </c>
      <c r="AH1436" s="150">
        <v>0</v>
      </c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 x14ac:dyDescent="0.2">
      <c r="A1437" s="157"/>
      <c r="B1437" s="158"/>
      <c r="C1437" s="199" t="s">
        <v>1476</v>
      </c>
      <c r="D1437" s="189"/>
      <c r="E1437" s="190">
        <v>0.42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247</v>
      </c>
      <c r="AH1437" s="150">
        <v>0</v>
      </c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7"/>
      <c r="B1438" s="158"/>
      <c r="C1438" s="199" t="s">
        <v>1477</v>
      </c>
      <c r="D1438" s="189"/>
      <c r="E1438" s="190">
        <v>2.02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247</v>
      </c>
      <c r="AH1438" s="150">
        <v>0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57"/>
      <c r="B1439" s="158"/>
      <c r="C1439" s="199" t="s">
        <v>1035</v>
      </c>
      <c r="D1439" s="189"/>
      <c r="E1439" s="190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247</v>
      </c>
      <c r="AH1439" s="150">
        <v>0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158"/>
      <c r="C1440" s="199" t="s">
        <v>1478</v>
      </c>
      <c r="D1440" s="189"/>
      <c r="E1440" s="190">
        <v>0.48</v>
      </c>
      <c r="F1440" s="159"/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  <c r="S1440" s="159"/>
      <c r="T1440" s="159"/>
      <c r="U1440" s="159"/>
      <c r="V1440" s="159"/>
      <c r="W1440" s="159"/>
      <c r="X1440" s="159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247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7"/>
      <c r="B1441" s="158"/>
      <c r="C1441" s="199" t="s">
        <v>1479</v>
      </c>
      <c r="D1441" s="189"/>
      <c r="E1441" s="190">
        <v>0.24</v>
      </c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247</v>
      </c>
      <c r="AH1441" s="150">
        <v>0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7"/>
      <c r="B1442" s="158"/>
      <c r="C1442" s="199" t="s">
        <v>1038</v>
      </c>
      <c r="D1442" s="189"/>
      <c r="E1442" s="190"/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247</v>
      </c>
      <c r="AH1442" s="150">
        <v>0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158"/>
      <c r="C1443" s="199" t="s">
        <v>1480</v>
      </c>
      <c r="D1443" s="189"/>
      <c r="E1443" s="190">
        <v>0.12</v>
      </c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247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7"/>
      <c r="B1444" s="158"/>
      <c r="C1444" s="199" t="s">
        <v>1481</v>
      </c>
      <c r="D1444" s="189"/>
      <c r="E1444" s="190">
        <v>4.2</v>
      </c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247</v>
      </c>
      <c r="AH1444" s="150">
        <v>0</v>
      </c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ht="22.5" outlineLevel="1" x14ac:dyDescent="0.2">
      <c r="A1445" s="167">
        <v>235</v>
      </c>
      <c r="B1445" s="168" t="s">
        <v>1482</v>
      </c>
      <c r="C1445" s="184" t="s">
        <v>1483</v>
      </c>
      <c r="D1445" s="169" t="s">
        <v>240</v>
      </c>
      <c r="E1445" s="170">
        <v>37.263599999999997</v>
      </c>
      <c r="F1445" s="171">
        <v>56.1</v>
      </c>
      <c r="G1445" s="172">
        <f>ROUND(E1445*F1445,2)</f>
        <v>2090.4899999999998</v>
      </c>
      <c r="H1445" s="171">
        <v>56.1</v>
      </c>
      <c r="I1445" s="172">
        <f>ROUND(E1445*H1445,2)</f>
        <v>2090.4899999999998</v>
      </c>
      <c r="J1445" s="171">
        <v>0</v>
      </c>
      <c r="K1445" s="172">
        <f>ROUND(E1445*J1445,2)</f>
        <v>0</v>
      </c>
      <c r="L1445" s="172">
        <v>21</v>
      </c>
      <c r="M1445" s="172">
        <f>G1445*(1+L1445/100)</f>
        <v>2529.4928999999997</v>
      </c>
      <c r="N1445" s="172">
        <v>1.4999999999999999E-4</v>
      </c>
      <c r="O1445" s="172">
        <f>ROUND(E1445*N1445,2)</f>
        <v>0.01</v>
      </c>
      <c r="P1445" s="172">
        <v>0</v>
      </c>
      <c r="Q1445" s="172">
        <f>ROUND(E1445*P1445,2)</f>
        <v>0</v>
      </c>
      <c r="R1445" s="172" t="s">
        <v>339</v>
      </c>
      <c r="S1445" s="172" t="s">
        <v>201</v>
      </c>
      <c r="T1445" s="173" t="s">
        <v>201</v>
      </c>
      <c r="U1445" s="159">
        <v>0</v>
      </c>
      <c r="V1445" s="159">
        <f>ROUND(E1445*U1445,2)</f>
        <v>0</v>
      </c>
      <c r="W1445" s="159"/>
      <c r="X1445" s="159" t="s">
        <v>340</v>
      </c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341</v>
      </c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158"/>
      <c r="C1446" s="199" t="s">
        <v>1484</v>
      </c>
      <c r="D1446" s="189"/>
      <c r="E1446" s="190">
        <v>33.875999999999998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247</v>
      </c>
      <c r="AH1446" s="150">
        <v>5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7"/>
      <c r="B1447" s="158"/>
      <c r="C1447" s="200" t="s">
        <v>447</v>
      </c>
      <c r="D1447" s="191"/>
      <c r="E1447" s="192">
        <v>3.3875999999999999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247</v>
      </c>
      <c r="AH1447" s="150">
        <v>4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ht="22.5" outlineLevel="1" x14ac:dyDescent="0.2">
      <c r="A1448" s="167">
        <v>236</v>
      </c>
      <c r="B1448" s="168" t="s">
        <v>1485</v>
      </c>
      <c r="C1448" s="184" t="s">
        <v>1486</v>
      </c>
      <c r="D1448" s="169" t="s">
        <v>240</v>
      </c>
      <c r="E1448" s="170">
        <v>254.38330999999999</v>
      </c>
      <c r="F1448" s="171">
        <v>168.5</v>
      </c>
      <c r="G1448" s="172">
        <f>ROUND(E1448*F1448,2)</f>
        <v>42863.59</v>
      </c>
      <c r="H1448" s="171">
        <v>168.5</v>
      </c>
      <c r="I1448" s="172">
        <f>ROUND(E1448*H1448,2)</f>
        <v>42863.59</v>
      </c>
      <c r="J1448" s="171">
        <v>0</v>
      </c>
      <c r="K1448" s="172">
        <f>ROUND(E1448*J1448,2)</f>
        <v>0</v>
      </c>
      <c r="L1448" s="172">
        <v>21</v>
      </c>
      <c r="M1448" s="172">
        <f>G1448*(1+L1448/100)</f>
        <v>51864.943899999991</v>
      </c>
      <c r="N1448" s="172">
        <v>4.4999999999999997E-3</v>
      </c>
      <c r="O1448" s="172">
        <f>ROUND(E1448*N1448,2)</f>
        <v>1.1399999999999999</v>
      </c>
      <c r="P1448" s="172">
        <v>0</v>
      </c>
      <c r="Q1448" s="172">
        <f>ROUND(E1448*P1448,2)</f>
        <v>0</v>
      </c>
      <c r="R1448" s="172" t="s">
        <v>339</v>
      </c>
      <c r="S1448" s="172" t="s">
        <v>201</v>
      </c>
      <c r="T1448" s="173" t="s">
        <v>201</v>
      </c>
      <c r="U1448" s="159">
        <v>0</v>
      </c>
      <c r="V1448" s="159">
        <f>ROUND(E1448*U1448,2)</f>
        <v>0</v>
      </c>
      <c r="W1448" s="159"/>
      <c r="X1448" s="159" t="s">
        <v>340</v>
      </c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341</v>
      </c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7"/>
      <c r="B1449" s="158"/>
      <c r="C1449" s="199" t="s">
        <v>1414</v>
      </c>
      <c r="D1449" s="189"/>
      <c r="E1449" s="190">
        <v>159.1994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247</v>
      </c>
      <c r="AH1449" s="150">
        <v>5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7"/>
      <c r="B1450" s="158"/>
      <c r="C1450" s="200" t="s">
        <v>1487</v>
      </c>
      <c r="D1450" s="191"/>
      <c r="E1450" s="192">
        <v>23.879909999999999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247</v>
      </c>
      <c r="AH1450" s="150">
        <v>4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158"/>
      <c r="C1451" s="199" t="s">
        <v>1417</v>
      </c>
      <c r="D1451" s="189"/>
      <c r="E1451" s="190">
        <v>59.42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247</v>
      </c>
      <c r="AH1451" s="150">
        <v>5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7"/>
      <c r="B1452" s="158"/>
      <c r="C1452" s="200" t="s">
        <v>1488</v>
      </c>
      <c r="D1452" s="191"/>
      <c r="E1452" s="192">
        <v>11.884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247</v>
      </c>
      <c r="AH1452" s="150">
        <v>4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ht="22.5" outlineLevel="1" x14ac:dyDescent="0.2">
      <c r="A1453" s="167">
        <v>237</v>
      </c>
      <c r="B1453" s="168" t="s">
        <v>1489</v>
      </c>
      <c r="C1453" s="184" t="s">
        <v>1490</v>
      </c>
      <c r="D1453" s="169" t="s">
        <v>240</v>
      </c>
      <c r="E1453" s="170">
        <v>65.361999999999995</v>
      </c>
      <c r="F1453" s="171">
        <v>39.200000000000003</v>
      </c>
      <c r="G1453" s="172">
        <f>ROUND(E1453*F1453,2)</f>
        <v>2562.19</v>
      </c>
      <c r="H1453" s="171">
        <v>39.200000000000003</v>
      </c>
      <c r="I1453" s="172">
        <f>ROUND(E1453*H1453,2)</f>
        <v>2562.19</v>
      </c>
      <c r="J1453" s="171">
        <v>0</v>
      </c>
      <c r="K1453" s="172">
        <f>ROUND(E1453*J1453,2)</f>
        <v>0</v>
      </c>
      <c r="L1453" s="172">
        <v>21</v>
      </c>
      <c r="M1453" s="172">
        <f>G1453*(1+L1453/100)</f>
        <v>3100.2498999999998</v>
      </c>
      <c r="N1453" s="172">
        <v>2.9999999999999997E-4</v>
      </c>
      <c r="O1453" s="172">
        <f>ROUND(E1453*N1453,2)</f>
        <v>0.02</v>
      </c>
      <c r="P1453" s="172">
        <v>0</v>
      </c>
      <c r="Q1453" s="172">
        <f>ROUND(E1453*P1453,2)</f>
        <v>0</v>
      </c>
      <c r="R1453" s="172" t="s">
        <v>339</v>
      </c>
      <c r="S1453" s="172" t="s">
        <v>201</v>
      </c>
      <c r="T1453" s="173" t="s">
        <v>201</v>
      </c>
      <c r="U1453" s="159">
        <v>0</v>
      </c>
      <c r="V1453" s="159">
        <f>ROUND(E1453*U1453,2)</f>
        <v>0</v>
      </c>
      <c r="W1453" s="159"/>
      <c r="X1453" s="159" t="s">
        <v>340</v>
      </c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341</v>
      </c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7"/>
      <c r="B1454" s="158"/>
      <c r="C1454" s="199" t="s">
        <v>1491</v>
      </c>
      <c r="D1454" s="189"/>
      <c r="E1454" s="190">
        <v>59.42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247</v>
      </c>
      <c r="AH1454" s="150">
        <v>5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7"/>
      <c r="B1455" s="158"/>
      <c r="C1455" s="200" t="s">
        <v>447</v>
      </c>
      <c r="D1455" s="191"/>
      <c r="E1455" s="192">
        <v>5.9420000000000002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247</v>
      </c>
      <c r="AH1455" s="150">
        <v>4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67">
        <v>238</v>
      </c>
      <c r="B1456" s="168" t="s">
        <v>1492</v>
      </c>
      <c r="C1456" s="184" t="s">
        <v>1493</v>
      </c>
      <c r="D1456" s="169" t="s">
        <v>368</v>
      </c>
      <c r="E1456" s="170">
        <v>1.6508400000000001</v>
      </c>
      <c r="F1456" s="171">
        <v>1007</v>
      </c>
      <c r="G1456" s="172">
        <f>ROUND(E1456*F1456,2)</f>
        <v>1662.4</v>
      </c>
      <c r="H1456" s="171">
        <v>0</v>
      </c>
      <c r="I1456" s="172">
        <f>ROUND(E1456*H1456,2)</f>
        <v>0</v>
      </c>
      <c r="J1456" s="171">
        <v>1007</v>
      </c>
      <c r="K1456" s="172">
        <f>ROUND(E1456*J1456,2)</f>
        <v>1662.4</v>
      </c>
      <c r="L1456" s="172">
        <v>21</v>
      </c>
      <c r="M1456" s="172">
        <f>G1456*(1+L1456/100)</f>
        <v>2011.5040000000001</v>
      </c>
      <c r="N1456" s="172">
        <v>0</v>
      </c>
      <c r="O1456" s="172">
        <f>ROUND(E1456*N1456,2)</f>
        <v>0</v>
      </c>
      <c r="P1456" s="172">
        <v>0</v>
      </c>
      <c r="Q1456" s="172">
        <f>ROUND(E1456*P1456,2)</f>
        <v>0</v>
      </c>
      <c r="R1456" s="172" t="s">
        <v>1412</v>
      </c>
      <c r="S1456" s="172" t="s">
        <v>201</v>
      </c>
      <c r="T1456" s="173" t="s">
        <v>201</v>
      </c>
      <c r="U1456" s="159">
        <v>1.5980000000000001</v>
      </c>
      <c r="V1456" s="159">
        <f>ROUND(E1456*U1456,2)</f>
        <v>2.64</v>
      </c>
      <c r="W1456" s="159"/>
      <c r="X1456" s="159" t="s">
        <v>1399</v>
      </c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1400</v>
      </c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7"/>
      <c r="B1457" s="158"/>
      <c r="C1457" s="273" t="s">
        <v>1494</v>
      </c>
      <c r="D1457" s="274"/>
      <c r="E1457" s="274"/>
      <c r="F1457" s="274"/>
      <c r="G1457" s="274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245</v>
      </c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7"/>
      <c r="B1458" s="158"/>
      <c r="C1458" s="199" t="s">
        <v>1402</v>
      </c>
      <c r="D1458" s="189"/>
      <c r="E1458" s="190"/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247</v>
      </c>
      <c r="AH1458" s="150">
        <v>0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57"/>
      <c r="B1459" s="158"/>
      <c r="C1459" s="199" t="s">
        <v>1495</v>
      </c>
      <c r="D1459" s="189"/>
      <c r="E1459" s="190"/>
      <c r="F1459" s="159"/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  <c r="S1459" s="159"/>
      <c r="T1459" s="159"/>
      <c r="U1459" s="159"/>
      <c r="V1459" s="159"/>
      <c r="W1459" s="159"/>
      <c r="X1459" s="159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247</v>
      </c>
      <c r="AH1459" s="150">
        <v>0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7"/>
      <c r="B1460" s="158"/>
      <c r="C1460" s="199" t="s">
        <v>1496</v>
      </c>
      <c r="D1460" s="189"/>
      <c r="E1460" s="190">
        <v>1.6508400000000001</v>
      </c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247</v>
      </c>
      <c r="AH1460" s="150">
        <v>0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x14ac:dyDescent="0.2">
      <c r="A1461" s="161" t="s">
        <v>196</v>
      </c>
      <c r="B1461" s="162" t="s">
        <v>117</v>
      </c>
      <c r="C1461" s="183" t="s">
        <v>118</v>
      </c>
      <c r="D1461" s="163"/>
      <c r="E1461" s="164"/>
      <c r="F1461" s="165"/>
      <c r="G1461" s="165">
        <f>SUMIF(AG1462:AG1530,"&lt;&gt;NOR",G1462:G1530)</f>
        <v>203075.68000000002</v>
      </c>
      <c r="H1461" s="165"/>
      <c r="I1461" s="165">
        <f>SUM(I1462:I1530)</f>
        <v>114209.85</v>
      </c>
      <c r="J1461" s="165"/>
      <c r="K1461" s="165">
        <f>SUM(K1462:K1530)</f>
        <v>88865.819999999992</v>
      </c>
      <c r="L1461" s="165"/>
      <c r="M1461" s="165">
        <f>SUM(M1462:M1530)</f>
        <v>245721.57279999999</v>
      </c>
      <c r="N1461" s="165"/>
      <c r="O1461" s="165">
        <f>SUM(O1462:O1530)</f>
        <v>1.2000000000000002</v>
      </c>
      <c r="P1461" s="165"/>
      <c r="Q1461" s="165">
        <f>SUM(Q1462:Q1530)</f>
        <v>0</v>
      </c>
      <c r="R1461" s="165"/>
      <c r="S1461" s="165"/>
      <c r="T1461" s="166"/>
      <c r="U1461" s="160"/>
      <c r="V1461" s="160">
        <f>SUM(V1462:V1530)</f>
        <v>177.8</v>
      </c>
      <c r="W1461" s="160"/>
      <c r="X1461" s="160"/>
      <c r="AG1461" t="s">
        <v>197</v>
      </c>
    </row>
    <row r="1462" spans="1:60" ht="22.5" outlineLevel="1" x14ac:dyDescent="0.2">
      <c r="A1462" s="167">
        <v>239</v>
      </c>
      <c r="B1462" s="168" t="s">
        <v>1497</v>
      </c>
      <c r="C1462" s="184" t="s">
        <v>1498</v>
      </c>
      <c r="D1462" s="169" t="s">
        <v>240</v>
      </c>
      <c r="E1462" s="170">
        <v>125.76600000000001</v>
      </c>
      <c r="F1462" s="171">
        <v>30.9</v>
      </c>
      <c r="G1462" s="172">
        <f>ROUND(E1462*F1462,2)</f>
        <v>3886.17</v>
      </c>
      <c r="H1462" s="171">
        <v>18.55</v>
      </c>
      <c r="I1462" s="172">
        <f>ROUND(E1462*H1462,2)</f>
        <v>2332.96</v>
      </c>
      <c r="J1462" s="171">
        <v>12.35</v>
      </c>
      <c r="K1462" s="172">
        <f>ROUND(E1462*J1462,2)</f>
        <v>1553.21</v>
      </c>
      <c r="L1462" s="172">
        <v>21</v>
      </c>
      <c r="M1462" s="172">
        <f>G1462*(1+L1462/100)</f>
        <v>4702.2656999999999</v>
      </c>
      <c r="N1462" s="172">
        <v>3.3E-4</v>
      </c>
      <c r="O1462" s="172">
        <f>ROUND(E1462*N1462,2)</f>
        <v>0.04</v>
      </c>
      <c r="P1462" s="172">
        <v>0</v>
      </c>
      <c r="Q1462" s="172">
        <f>ROUND(E1462*P1462,2)</f>
        <v>0</v>
      </c>
      <c r="R1462" s="172" t="s">
        <v>1412</v>
      </c>
      <c r="S1462" s="172" t="s">
        <v>201</v>
      </c>
      <c r="T1462" s="173" t="s">
        <v>201</v>
      </c>
      <c r="U1462" s="159">
        <v>2.75E-2</v>
      </c>
      <c r="V1462" s="159">
        <f>ROUND(E1462*U1462,2)</f>
        <v>3.46</v>
      </c>
      <c r="W1462" s="159"/>
      <c r="X1462" s="159" t="s">
        <v>242</v>
      </c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243</v>
      </c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7"/>
      <c r="B1463" s="158"/>
      <c r="C1463" s="199" t="s">
        <v>486</v>
      </c>
      <c r="D1463" s="189"/>
      <c r="E1463" s="190"/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247</v>
      </c>
      <c r="AH1463" s="150">
        <v>0</v>
      </c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outlineLevel="1" x14ac:dyDescent="0.2">
      <c r="A1464" s="157"/>
      <c r="B1464" s="158"/>
      <c r="C1464" s="199" t="s">
        <v>1499</v>
      </c>
      <c r="D1464" s="189"/>
      <c r="E1464" s="190">
        <v>58.48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247</v>
      </c>
      <c r="AH1464" s="150">
        <v>0</v>
      </c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7"/>
      <c r="B1465" s="158"/>
      <c r="C1465" s="199" t="s">
        <v>1500</v>
      </c>
      <c r="D1465" s="189"/>
      <c r="E1465" s="190">
        <v>6.8639999999999999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247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157"/>
      <c r="B1466" s="158"/>
      <c r="C1466" s="199" t="s">
        <v>1501</v>
      </c>
      <c r="D1466" s="189"/>
      <c r="E1466" s="190">
        <v>53.05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247</v>
      </c>
      <c r="AH1466" s="150">
        <v>0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7"/>
      <c r="B1467" s="158"/>
      <c r="C1467" s="199" t="s">
        <v>1502</v>
      </c>
      <c r="D1467" s="189"/>
      <c r="E1467" s="190">
        <v>5.9720000000000004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247</v>
      </c>
      <c r="AH1467" s="150">
        <v>0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7"/>
      <c r="B1468" s="158"/>
      <c r="C1468" s="199" t="s">
        <v>1503</v>
      </c>
      <c r="D1468" s="189"/>
      <c r="E1468" s="190"/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247</v>
      </c>
      <c r="AH1468" s="150">
        <v>0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7"/>
      <c r="B1469" s="158"/>
      <c r="C1469" s="199" t="s">
        <v>1504</v>
      </c>
      <c r="D1469" s="189"/>
      <c r="E1469" s="190">
        <v>1.4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247</v>
      </c>
      <c r="AH1469" s="150">
        <v>0</v>
      </c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ht="22.5" outlineLevel="1" x14ac:dyDescent="0.2">
      <c r="A1470" s="167">
        <v>240</v>
      </c>
      <c r="B1470" s="168" t="s">
        <v>1505</v>
      </c>
      <c r="C1470" s="184" t="s">
        <v>1506</v>
      </c>
      <c r="D1470" s="169" t="s">
        <v>240</v>
      </c>
      <c r="E1470" s="170">
        <v>125.76600000000001</v>
      </c>
      <c r="F1470" s="171">
        <v>111.5</v>
      </c>
      <c r="G1470" s="172">
        <f>ROUND(E1470*F1470,2)</f>
        <v>14022.91</v>
      </c>
      <c r="H1470" s="171">
        <v>13.06</v>
      </c>
      <c r="I1470" s="172">
        <f>ROUND(E1470*H1470,2)</f>
        <v>1642.5</v>
      </c>
      <c r="J1470" s="171">
        <v>98.44</v>
      </c>
      <c r="K1470" s="172">
        <f>ROUND(E1470*J1470,2)</f>
        <v>12380.41</v>
      </c>
      <c r="L1470" s="172">
        <v>21</v>
      </c>
      <c r="M1470" s="172">
        <f>G1470*(1+L1470/100)</f>
        <v>16967.721099999999</v>
      </c>
      <c r="N1470" s="172">
        <v>3.5E-4</v>
      </c>
      <c r="O1470" s="172">
        <f>ROUND(E1470*N1470,2)</f>
        <v>0.04</v>
      </c>
      <c r="P1470" s="172">
        <v>0</v>
      </c>
      <c r="Q1470" s="172">
        <f>ROUND(E1470*P1470,2)</f>
        <v>0</v>
      </c>
      <c r="R1470" s="172" t="s">
        <v>1412</v>
      </c>
      <c r="S1470" s="172" t="s">
        <v>201</v>
      </c>
      <c r="T1470" s="173" t="s">
        <v>201</v>
      </c>
      <c r="U1470" s="159">
        <v>0.2</v>
      </c>
      <c r="V1470" s="159">
        <f>ROUND(E1470*U1470,2)</f>
        <v>25.15</v>
      </c>
      <c r="W1470" s="159"/>
      <c r="X1470" s="159" t="s">
        <v>242</v>
      </c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243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57"/>
      <c r="B1471" s="158"/>
      <c r="C1471" s="199" t="s">
        <v>486</v>
      </c>
      <c r="D1471" s="189"/>
      <c r="E1471" s="190"/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247</v>
      </c>
      <c r="AH1471" s="150">
        <v>0</v>
      </c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57"/>
      <c r="B1472" s="158"/>
      <c r="C1472" s="199" t="s">
        <v>1499</v>
      </c>
      <c r="D1472" s="189"/>
      <c r="E1472" s="190">
        <v>58.48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247</v>
      </c>
      <c r="AH1472" s="150">
        <v>0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57"/>
      <c r="B1473" s="158"/>
      <c r="C1473" s="199" t="s">
        <v>1500</v>
      </c>
      <c r="D1473" s="189"/>
      <c r="E1473" s="190">
        <v>6.8639999999999999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247</v>
      </c>
      <c r="AH1473" s="150">
        <v>0</v>
      </c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57"/>
      <c r="B1474" s="158"/>
      <c r="C1474" s="199" t="s">
        <v>1501</v>
      </c>
      <c r="D1474" s="189"/>
      <c r="E1474" s="190">
        <v>53.05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247</v>
      </c>
      <c r="AH1474" s="150">
        <v>0</v>
      </c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57"/>
      <c r="B1475" s="158"/>
      <c r="C1475" s="199" t="s">
        <v>1502</v>
      </c>
      <c r="D1475" s="189"/>
      <c r="E1475" s="190">
        <v>5.9720000000000004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247</v>
      </c>
      <c r="AH1475" s="150">
        <v>0</v>
      </c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outlineLevel="1" x14ac:dyDescent="0.2">
      <c r="A1476" s="157"/>
      <c r="B1476" s="158"/>
      <c r="C1476" s="199" t="s">
        <v>1503</v>
      </c>
      <c r="D1476" s="189"/>
      <c r="E1476" s="190"/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247</v>
      </c>
      <c r="AH1476" s="150">
        <v>0</v>
      </c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57"/>
      <c r="B1477" s="158"/>
      <c r="C1477" s="199" t="s">
        <v>1504</v>
      </c>
      <c r="D1477" s="189"/>
      <c r="E1477" s="190">
        <v>1.4</v>
      </c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247</v>
      </c>
      <c r="AH1477" s="150">
        <v>0</v>
      </c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ht="22.5" outlineLevel="1" x14ac:dyDescent="0.2">
      <c r="A1478" s="167">
        <v>241</v>
      </c>
      <c r="B1478" s="168" t="s">
        <v>1507</v>
      </c>
      <c r="C1478" s="184" t="s">
        <v>1508</v>
      </c>
      <c r="D1478" s="169" t="s">
        <v>240</v>
      </c>
      <c r="E1478" s="170">
        <v>138.18899999999999</v>
      </c>
      <c r="F1478" s="171">
        <v>604</v>
      </c>
      <c r="G1478" s="172">
        <f>ROUND(E1478*F1478,2)</f>
        <v>83466.16</v>
      </c>
      <c r="H1478" s="171">
        <v>185.25</v>
      </c>
      <c r="I1478" s="172">
        <f>ROUND(E1478*H1478,2)</f>
        <v>25599.51</v>
      </c>
      <c r="J1478" s="171">
        <v>418.75</v>
      </c>
      <c r="K1478" s="172">
        <f>ROUND(E1478*J1478,2)</f>
        <v>57866.64</v>
      </c>
      <c r="L1478" s="172">
        <v>21</v>
      </c>
      <c r="M1478" s="172">
        <f>G1478*(1+L1478/100)</f>
        <v>100994.0536</v>
      </c>
      <c r="N1478" s="172">
        <v>0</v>
      </c>
      <c r="O1478" s="172">
        <f>ROUND(E1478*N1478,2)</f>
        <v>0</v>
      </c>
      <c r="P1478" s="172">
        <v>0</v>
      </c>
      <c r="Q1478" s="172">
        <f>ROUND(E1478*P1478,2)</f>
        <v>0</v>
      </c>
      <c r="R1478" s="172" t="s">
        <v>1412</v>
      </c>
      <c r="S1478" s="172" t="s">
        <v>201</v>
      </c>
      <c r="T1478" s="173" t="s">
        <v>201</v>
      </c>
      <c r="U1478" s="159">
        <v>0.84799999999999998</v>
      </c>
      <c r="V1478" s="159">
        <f>ROUND(E1478*U1478,2)</f>
        <v>117.18</v>
      </c>
      <c r="W1478" s="159"/>
      <c r="X1478" s="159" t="s">
        <v>242</v>
      </c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243</v>
      </c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57"/>
      <c r="B1479" s="158"/>
      <c r="C1479" s="262" t="s">
        <v>1509</v>
      </c>
      <c r="D1479" s="263"/>
      <c r="E1479" s="263"/>
      <c r="F1479" s="263"/>
      <c r="G1479" s="263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206</v>
      </c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57"/>
      <c r="B1480" s="158"/>
      <c r="C1480" s="199" t="s">
        <v>486</v>
      </c>
      <c r="D1480" s="189"/>
      <c r="E1480" s="190"/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247</v>
      </c>
      <c r="AH1480" s="150">
        <v>0</v>
      </c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57"/>
      <c r="B1481" s="158"/>
      <c r="C1481" s="199" t="s">
        <v>1510</v>
      </c>
      <c r="D1481" s="189"/>
      <c r="E1481" s="190">
        <v>67.14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247</v>
      </c>
      <c r="AH1481" s="150">
        <v>0</v>
      </c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7"/>
      <c r="B1482" s="158"/>
      <c r="C1482" s="199" t="s">
        <v>1511</v>
      </c>
      <c r="D1482" s="189"/>
      <c r="E1482" s="190">
        <v>6.72</v>
      </c>
      <c r="F1482" s="159"/>
      <c r="G1482" s="159"/>
      <c r="H1482" s="159"/>
      <c r="I1482" s="159"/>
      <c r="J1482" s="159"/>
      <c r="K1482" s="159"/>
      <c r="L1482" s="159"/>
      <c r="M1482" s="159"/>
      <c r="N1482" s="159"/>
      <c r="O1482" s="159"/>
      <c r="P1482" s="159"/>
      <c r="Q1482" s="159"/>
      <c r="R1482" s="159"/>
      <c r="S1482" s="159"/>
      <c r="T1482" s="159"/>
      <c r="U1482" s="159"/>
      <c r="V1482" s="159"/>
      <c r="W1482" s="159"/>
      <c r="X1482" s="159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247</v>
      </c>
      <c r="AH1482" s="150">
        <v>0</v>
      </c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 x14ac:dyDescent="0.2">
      <c r="A1483" s="157"/>
      <c r="B1483" s="158"/>
      <c r="C1483" s="199" t="s">
        <v>1512</v>
      </c>
      <c r="D1483" s="189"/>
      <c r="E1483" s="190">
        <v>57.47</v>
      </c>
      <c r="F1483" s="159"/>
      <c r="G1483" s="159"/>
      <c r="H1483" s="159"/>
      <c r="I1483" s="159"/>
      <c r="J1483" s="159"/>
      <c r="K1483" s="159"/>
      <c r="L1483" s="159"/>
      <c r="M1483" s="159"/>
      <c r="N1483" s="159"/>
      <c r="O1483" s="159"/>
      <c r="P1483" s="159"/>
      <c r="Q1483" s="159"/>
      <c r="R1483" s="159"/>
      <c r="S1483" s="159"/>
      <c r="T1483" s="159"/>
      <c r="U1483" s="159"/>
      <c r="V1483" s="159"/>
      <c r="W1483" s="159"/>
      <c r="X1483" s="159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247</v>
      </c>
      <c r="AH1483" s="150">
        <v>0</v>
      </c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7"/>
      <c r="B1484" s="158"/>
      <c r="C1484" s="199" t="s">
        <v>1513</v>
      </c>
      <c r="D1484" s="189"/>
      <c r="E1484" s="190">
        <v>4.359</v>
      </c>
      <c r="F1484" s="159"/>
      <c r="G1484" s="159"/>
      <c r="H1484" s="159"/>
      <c r="I1484" s="159"/>
      <c r="J1484" s="159"/>
      <c r="K1484" s="159"/>
      <c r="L1484" s="159"/>
      <c r="M1484" s="159"/>
      <c r="N1484" s="159"/>
      <c r="O1484" s="159"/>
      <c r="P1484" s="159"/>
      <c r="Q1484" s="159"/>
      <c r="R1484" s="159"/>
      <c r="S1484" s="159"/>
      <c r="T1484" s="159"/>
      <c r="U1484" s="159"/>
      <c r="V1484" s="159"/>
      <c r="W1484" s="159"/>
      <c r="X1484" s="159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247</v>
      </c>
      <c r="AH1484" s="150">
        <v>0</v>
      </c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57"/>
      <c r="B1485" s="158"/>
      <c r="C1485" s="199" t="s">
        <v>1503</v>
      </c>
      <c r="D1485" s="189"/>
      <c r="E1485" s="190"/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247</v>
      </c>
      <c r="AH1485" s="150">
        <v>0</v>
      </c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 x14ac:dyDescent="0.2">
      <c r="A1486" s="157"/>
      <c r="B1486" s="158"/>
      <c r="C1486" s="199" t="s">
        <v>1514</v>
      </c>
      <c r="D1486" s="189"/>
      <c r="E1486" s="190">
        <v>2.5</v>
      </c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247</v>
      </c>
      <c r="AH1486" s="150">
        <v>0</v>
      </c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outlineLevel="1" x14ac:dyDescent="0.2">
      <c r="A1487" s="167">
        <v>242</v>
      </c>
      <c r="B1487" s="168" t="s">
        <v>1515</v>
      </c>
      <c r="C1487" s="184" t="s">
        <v>1516</v>
      </c>
      <c r="D1487" s="169" t="s">
        <v>240</v>
      </c>
      <c r="E1487" s="170">
        <v>138.18899999999999</v>
      </c>
      <c r="F1487" s="171">
        <v>49.1</v>
      </c>
      <c r="G1487" s="172">
        <f>ROUND(E1487*F1487,2)</f>
        <v>6785.08</v>
      </c>
      <c r="H1487" s="171">
        <v>0</v>
      </c>
      <c r="I1487" s="172">
        <f>ROUND(E1487*H1487,2)</f>
        <v>0</v>
      </c>
      <c r="J1487" s="171">
        <v>49.1</v>
      </c>
      <c r="K1487" s="172">
        <f>ROUND(E1487*J1487,2)</f>
        <v>6785.08</v>
      </c>
      <c r="L1487" s="172">
        <v>21</v>
      </c>
      <c r="M1487" s="172">
        <f>G1487*(1+L1487/100)</f>
        <v>8209.9467999999997</v>
      </c>
      <c r="N1487" s="172">
        <v>0</v>
      </c>
      <c r="O1487" s="172">
        <f>ROUND(E1487*N1487,2)</f>
        <v>0</v>
      </c>
      <c r="P1487" s="172">
        <v>0</v>
      </c>
      <c r="Q1487" s="172">
        <f>ROUND(E1487*P1487,2)</f>
        <v>0</v>
      </c>
      <c r="R1487" s="172" t="s">
        <v>1412</v>
      </c>
      <c r="S1487" s="172" t="s">
        <v>201</v>
      </c>
      <c r="T1487" s="173" t="s">
        <v>201</v>
      </c>
      <c r="U1487" s="159">
        <v>0.1</v>
      </c>
      <c r="V1487" s="159">
        <f>ROUND(E1487*U1487,2)</f>
        <v>13.82</v>
      </c>
      <c r="W1487" s="159"/>
      <c r="X1487" s="159" t="s">
        <v>242</v>
      </c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243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outlineLevel="1" x14ac:dyDescent="0.2">
      <c r="A1488" s="157"/>
      <c r="B1488" s="158"/>
      <c r="C1488" s="199" t="s">
        <v>1517</v>
      </c>
      <c r="D1488" s="189"/>
      <c r="E1488" s="190">
        <v>138.18899999999999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247</v>
      </c>
      <c r="AH1488" s="150">
        <v>5</v>
      </c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 x14ac:dyDescent="0.2">
      <c r="A1489" s="167">
        <v>243</v>
      </c>
      <c r="B1489" s="168" t="s">
        <v>1518</v>
      </c>
      <c r="C1489" s="184" t="s">
        <v>1519</v>
      </c>
      <c r="D1489" s="169" t="s">
        <v>240</v>
      </c>
      <c r="E1489" s="170">
        <v>138.18899999999999</v>
      </c>
      <c r="F1489" s="171">
        <v>62</v>
      </c>
      <c r="G1489" s="172">
        <f>ROUND(E1489*F1489,2)</f>
        <v>8567.7199999999993</v>
      </c>
      <c r="H1489" s="171">
        <v>4.17</v>
      </c>
      <c r="I1489" s="172">
        <f>ROUND(E1489*H1489,2)</f>
        <v>576.25</v>
      </c>
      <c r="J1489" s="171">
        <v>57.83</v>
      </c>
      <c r="K1489" s="172">
        <f>ROUND(E1489*J1489,2)</f>
        <v>7991.47</v>
      </c>
      <c r="L1489" s="172">
        <v>21</v>
      </c>
      <c r="M1489" s="172">
        <f>G1489*(1+L1489/100)</f>
        <v>10366.941199999999</v>
      </c>
      <c r="N1489" s="172">
        <v>3.0000000000000001E-5</v>
      </c>
      <c r="O1489" s="172">
        <f>ROUND(E1489*N1489,2)</f>
        <v>0</v>
      </c>
      <c r="P1489" s="172">
        <v>0</v>
      </c>
      <c r="Q1489" s="172">
        <f>ROUND(E1489*P1489,2)</f>
        <v>0</v>
      </c>
      <c r="R1489" s="172" t="s">
        <v>1412</v>
      </c>
      <c r="S1489" s="172" t="s">
        <v>201</v>
      </c>
      <c r="T1489" s="173" t="s">
        <v>201</v>
      </c>
      <c r="U1489" s="159">
        <v>0.11765</v>
      </c>
      <c r="V1489" s="159">
        <f>ROUND(E1489*U1489,2)</f>
        <v>16.260000000000002</v>
      </c>
      <c r="W1489" s="159"/>
      <c r="X1489" s="159" t="s">
        <v>242</v>
      </c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243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 x14ac:dyDescent="0.2">
      <c r="A1490" s="157"/>
      <c r="B1490" s="158"/>
      <c r="C1490" s="199" t="s">
        <v>1517</v>
      </c>
      <c r="D1490" s="189"/>
      <c r="E1490" s="190">
        <v>138.18899999999999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247</v>
      </c>
      <c r="AH1490" s="150">
        <v>5</v>
      </c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67">
        <v>244</v>
      </c>
      <c r="B1491" s="168" t="s">
        <v>1520</v>
      </c>
      <c r="C1491" s="184" t="s">
        <v>1521</v>
      </c>
      <c r="D1491" s="169" t="s">
        <v>420</v>
      </c>
      <c r="E1491" s="170">
        <v>10</v>
      </c>
      <c r="F1491" s="171">
        <v>94</v>
      </c>
      <c r="G1491" s="172">
        <f>ROUND(E1491*F1491,2)</f>
        <v>940</v>
      </c>
      <c r="H1491" s="171">
        <v>0</v>
      </c>
      <c r="I1491" s="172">
        <f>ROUND(E1491*H1491,2)</f>
        <v>0</v>
      </c>
      <c r="J1491" s="171">
        <v>94</v>
      </c>
      <c r="K1491" s="172">
        <f>ROUND(E1491*J1491,2)</f>
        <v>940</v>
      </c>
      <c r="L1491" s="172">
        <v>21</v>
      </c>
      <c r="M1491" s="172">
        <f>G1491*(1+L1491/100)</f>
        <v>1137.3999999999999</v>
      </c>
      <c r="N1491" s="172">
        <v>0</v>
      </c>
      <c r="O1491" s="172">
        <f>ROUND(E1491*N1491,2)</f>
        <v>0</v>
      </c>
      <c r="P1491" s="172">
        <v>0</v>
      </c>
      <c r="Q1491" s="172">
        <f>ROUND(E1491*P1491,2)</f>
        <v>0</v>
      </c>
      <c r="R1491" s="172"/>
      <c r="S1491" s="172" t="s">
        <v>438</v>
      </c>
      <c r="T1491" s="173" t="s">
        <v>202</v>
      </c>
      <c r="U1491" s="159">
        <v>0</v>
      </c>
      <c r="V1491" s="159">
        <f>ROUND(E1491*U1491,2)</f>
        <v>0</v>
      </c>
      <c r="W1491" s="159"/>
      <c r="X1491" s="159" t="s">
        <v>242</v>
      </c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243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57"/>
      <c r="B1492" s="158"/>
      <c r="C1492" s="199" t="s">
        <v>434</v>
      </c>
      <c r="D1492" s="189"/>
      <c r="E1492" s="190"/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247</v>
      </c>
      <c r="AH1492" s="150">
        <v>0</v>
      </c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 x14ac:dyDescent="0.2">
      <c r="A1493" s="157"/>
      <c r="B1493" s="158"/>
      <c r="C1493" s="199" t="s">
        <v>1522</v>
      </c>
      <c r="D1493" s="189"/>
      <c r="E1493" s="190">
        <v>10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247</v>
      </c>
      <c r="AH1493" s="150">
        <v>0</v>
      </c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ht="33.75" outlineLevel="1" x14ac:dyDescent="0.2">
      <c r="A1494" s="167">
        <v>245</v>
      </c>
      <c r="B1494" s="168" t="s">
        <v>1523</v>
      </c>
      <c r="C1494" s="184" t="s">
        <v>1524</v>
      </c>
      <c r="D1494" s="169" t="s">
        <v>240</v>
      </c>
      <c r="E1494" s="170">
        <v>159.47130000000001</v>
      </c>
      <c r="F1494" s="171">
        <v>296</v>
      </c>
      <c r="G1494" s="172">
        <f>ROUND(E1494*F1494,2)</f>
        <v>47203.5</v>
      </c>
      <c r="H1494" s="171">
        <v>296</v>
      </c>
      <c r="I1494" s="172">
        <f>ROUND(E1494*H1494,2)</f>
        <v>47203.5</v>
      </c>
      <c r="J1494" s="171">
        <v>0</v>
      </c>
      <c r="K1494" s="172">
        <f>ROUND(E1494*J1494,2)</f>
        <v>0</v>
      </c>
      <c r="L1494" s="172">
        <v>21</v>
      </c>
      <c r="M1494" s="172">
        <f>G1494*(1+L1494/100)</f>
        <v>57116.235000000001</v>
      </c>
      <c r="N1494" s="172">
        <v>2.3E-3</v>
      </c>
      <c r="O1494" s="172">
        <f>ROUND(E1494*N1494,2)</f>
        <v>0.37</v>
      </c>
      <c r="P1494" s="172">
        <v>0</v>
      </c>
      <c r="Q1494" s="172">
        <f>ROUND(E1494*P1494,2)</f>
        <v>0</v>
      </c>
      <c r="R1494" s="172" t="s">
        <v>339</v>
      </c>
      <c r="S1494" s="172" t="s">
        <v>201</v>
      </c>
      <c r="T1494" s="173" t="s">
        <v>201</v>
      </c>
      <c r="U1494" s="159">
        <v>0</v>
      </c>
      <c r="V1494" s="159">
        <f>ROUND(E1494*U1494,2)</f>
        <v>0</v>
      </c>
      <c r="W1494" s="159"/>
      <c r="X1494" s="159" t="s">
        <v>340</v>
      </c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341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57"/>
      <c r="B1495" s="158"/>
      <c r="C1495" s="199" t="s">
        <v>486</v>
      </c>
      <c r="D1495" s="189"/>
      <c r="E1495" s="190"/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247</v>
      </c>
      <c r="AH1495" s="150">
        <v>0</v>
      </c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57"/>
      <c r="B1496" s="158"/>
      <c r="C1496" s="199" t="s">
        <v>1510</v>
      </c>
      <c r="D1496" s="189"/>
      <c r="E1496" s="190">
        <v>67.14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247</v>
      </c>
      <c r="AH1496" s="150">
        <v>0</v>
      </c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57"/>
      <c r="B1497" s="158"/>
      <c r="C1497" s="200" t="s">
        <v>1487</v>
      </c>
      <c r="D1497" s="191"/>
      <c r="E1497" s="192">
        <v>10.071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247</v>
      </c>
      <c r="AH1497" s="150">
        <v>4</v>
      </c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57"/>
      <c r="B1498" s="158"/>
      <c r="C1498" s="199" t="s">
        <v>1511</v>
      </c>
      <c r="D1498" s="189"/>
      <c r="E1498" s="190">
        <v>6.72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247</v>
      </c>
      <c r="AH1498" s="150">
        <v>0</v>
      </c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 x14ac:dyDescent="0.2">
      <c r="A1499" s="157"/>
      <c r="B1499" s="158"/>
      <c r="C1499" s="200" t="s">
        <v>1488</v>
      </c>
      <c r="D1499" s="191"/>
      <c r="E1499" s="192">
        <v>1.3440000000000001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247</v>
      </c>
      <c r="AH1499" s="150">
        <v>4</v>
      </c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57"/>
      <c r="B1500" s="158"/>
      <c r="C1500" s="199" t="s">
        <v>1512</v>
      </c>
      <c r="D1500" s="189"/>
      <c r="E1500" s="190">
        <v>57.47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247</v>
      </c>
      <c r="AH1500" s="150">
        <v>0</v>
      </c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57"/>
      <c r="B1501" s="158"/>
      <c r="C1501" s="200" t="s">
        <v>1487</v>
      </c>
      <c r="D1501" s="191"/>
      <c r="E1501" s="192">
        <v>8.6204999999999998</v>
      </c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247</v>
      </c>
      <c r="AH1501" s="150">
        <v>4</v>
      </c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57"/>
      <c r="B1502" s="158"/>
      <c r="C1502" s="199" t="s">
        <v>1513</v>
      </c>
      <c r="D1502" s="189"/>
      <c r="E1502" s="190">
        <v>4.359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247</v>
      </c>
      <c r="AH1502" s="150">
        <v>0</v>
      </c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57"/>
      <c r="B1503" s="158"/>
      <c r="C1503" s="200" t="s">
        <v>1488</v>
      </c>
      <c r="D1503" s="191"/>
      <c r="E1503" s="192">
        <v>0.87180000000000002</v>
      </c>
      <c r="F1503" s="159"/>
      <c r="G1503" s="159"/>
      <c r="H1503" s="159"/>
      <c r="I1503" s="159"/>
      <c r="J1503" s="159"/>
      <c r="K1503" s="159"/>
      <c r="L1503" s="159"/>
      <c r="M1503" s="159"/>
      <c r="N1503" s="159"/>
      <c r="O1503" s="159"/>
      <c r="P1503" s="159"/>
      <c r="Q1503" s="159"/>
      <c r="R1503" s="159"/>
      <c r="S1503" s="159"/>
      <c r="T1503" s="159"/>
      <c r="U1503" s="159"/>
      <c r="V1503" s="159"/>
      <c r="W1503" s="159"/>
      <c r="X1503" s="159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247</v>
      </c>
      <c r="AH1503" s="150">
        <v>4</v>
      </c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57"/>
      <c r="B1504" s="158"/>
      <c r="C1504" s="199" t="s">
        <v>1503</v>
      </c>
      <c r="D1504" s="189"/>
      <c r="E1504" s="190"/>
      <c r="F1504" s="159"/>
      <c r="G1504" s="159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247</v>
      </c>
      <c r="AH1504" s="150">
        <v>0</v>
      </c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57"/>
      <c r="B1505" s="158"/>
      <c r="C1505" s="199" t="s">
        <v>1514</v>
      </c>
      <c r="D1505" s="189"/>
      <c r="E1505" s="190">
        <v>2.5</v>
      </c>
      <c r="F1505" s="159"/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247</v>
      </c>
      <c r="AH1505" s="150">
        <v>0</v>
      </c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57"/>
      <c r="B1506" s="158"/>
      <c r="C1506" s="200" t="s">
        <v>1487</v>
      </c>
      <c r="D1506" s="191"/>
      <c r="E1506" s="192">
        <v>0.375</v>
      </c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247</v>
      </c>
      <c r="AH1506" s="150">
        <v>4</v>
      </c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ht="22.5" outlineLevel="1" x14ac:dyDescent="0.2">
      <c r="A1507" s="167">
        <v>246</v>
      </c>
      <c r="B1507" s="168" t="s">
        <v>1485</v>
      </c>
      <c r="C1507" s="184" t="s">
        <v>1486</v>
      </c>
      <c r="D1507" s="169" t="s">
        <v>240</v>
      </c>
      <c r="E1507" s="170">
        <v>144.5702</v>
      </c>
      <c r="F1507" s="171">
        <v>168.5</v>
      </c>
      <c r="G1507" s="172">
        <f>ROUND(E1507*F1507,2)</f>
        <v>24360.080000000002</v>
      </c>
      <c r="H1507" s="171">
        <v>168.5</v>
      </c>
      <c r="I1507" s="172">
        <f>ROUND(E1507*H1507,2)</f>
        <v>24360.080000000002</v>
      </c>
      <c r="J1507" s="171">
        <v>0</v>
      </c>
      <c r="K1507" s="172">
        <f>ROUND(E1507*J1507,2)</f>
        <v>0</v>
      </c>
      <c r="L1507" s="172">
        <v>21</v>
      </c>
      <c r="M1507" s="172">
        <f>G1507*(1+L1507/100)</f>
        <v>29475.696800000002</v>
      </c>
      <c r="N1507" s="172">
        <v>4.4999999999999997E-3</v>
      </c>
      <c r="O1507" s="172">
        <f>ROUND(E1507*N1507,2)</f>
        <v>0.65</v>
      </c>
      <c r="P1507" s="172">
        <v>0</v>
      </c>
      <c r="Q1507" s="172">
        <f>ROUND(E1507*P1507,2)</f>
        <v>0</v>
      </c>
      <c r="R1507" s="172" t="s">
        <v>339</v>
      </c>
      <c r="S1507" s="172" t="s">
        <v>201</v>
      </c>
      <c r="T1507" s="173" t="s">
        <v>201</v>
      </c>
      <c r="U1507" s="159">
        <v>0</v>
      </c>
      <c r="V1507" s="159">
        <f>ROUND(E1507*U1507,2)</f>
        <v>0</v>
      </c>
      <c r="W1507" s="159"/>
      <c r="X1507" s="159" t="s">
        <v>340</v>
      </c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341</v>
      </c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57"/>
      <c r="B1508" s="158"/>
      <c r="C1508" s="199" t="s">
        <v>486</v>
      </c>
      <c r="D1508" s="189"/>
      <c r="E1508" s="190"/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247</v>
      </c>
      <c r="AH1508" s="150">
        <v>0</v>
      </c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57"/>
      <c r="B1509" s="158"/>
      <c r="C1509" s="199" t="s">
        <v>1525</v>
      </c>
      <c r="D1509" s="189"/>
      <c r="E1509" s="190">
        <v>57.89</v>
      </c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  <c r="Q1509" s="159"/>
      <c r="R1509" s="159"/>
      <c r="S1509" s="159"/>
      <c r="T1509" s="159"/>
      <c r="U1509" s="159"/>
      <c r="V1509" s="159"/>
      <c r="W1509" s="159"/>
      <c r="X1509" s="159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247</v>
      </c>
      <c r="AH1509" s="150">
        <v>0</v>
      </c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outlineLevel="1" x14ac:dyDescent="0.2">
      <c r="A1510" s="157"/>
      <c r="B1510" s="158"/>
      <c r="C1510" s="200" t="s">
        <v>1487</v>
      </c>
      <c r="D1510" s="191"/>
      <c r="E1510" s="192">
        <v>8.6835000000000004</v>
      </c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247</v>
      </c>
      <c r="AH1510" s="150">
        <v>4</v>
      </c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57"/>
      <c r="B1511" s="158"/>
      <c r="C1511" s="199" t="s">
        <v>1526</v>
      </c>
      <c r="D1511" s="189"/>
      <c r="E1511" s="190">
        <v>6.8440000000000003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247</v>
      </c>
      <c r="AH1511" s="150">
        <v>0</v>
      </c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57"/>
      <c r="B1512" s="158"/>
      <c r="C1512" s="200" t="s">
        <v>1488</v>
      </c>
      <c r="D1512" s="191"/>
      <c r="E1512" s="192">
        <v>1.3688</v>
      </c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247</v>
      </c>
      <c r="AH1512" s="150">
        <v>4</v>
      </c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57"/>
      <c r="B1513" s="158"/>
      <c r="C1513" s="199" t="s">
        <v>1501</v>
      </c>
      <c r="D1513" s="189"/>
      <c r="E1513" s="190">
        <v>53.05</v>
      </c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247</v>
      </c>
      <c r="AH1513" s="150">
        <v>0</v>
      </c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57"/>
      <c r="B1514" s="158"/>
      <c r="C1514" s="200" t="s">
        <v>1487</v>
      </c>
      <c r="D1514" s="191"/>
      <c r="E1514" s="192">
        <v>7.9574999999999996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247</v>
      </c>
      <c r="AH1514" s="150">
        <v>4</v>
      </c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57"/>
      <c r="B1515" s="158"/>
      <c r="C1515" s="199" t="s">
        <v>1502</v>
      </c>
      <c r="D1515" s="189"/>
      <c r="E1515" s="190">
        <v>5.9720000000000004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247</v>
      </c>
      <c r="AH1515" s="150">
        <v>0</v>
      </c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 x14ac:dyDescent="0.2">
      <c r="A1516" s="157"/>
      <c r="B1516" s="158"/>
      <c r="C1516" s="200" t="s">
        <v>1488</v>
      </c>
      <c r="D1516" s="191"/>
      <c r="E1516" s="192">
        <v>1.1943999999999999</v>
      </c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247</v>
      </c>
      <c r="AH1516" s="150">
        <v>4</v>
      </c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57"/>
      <c r="B1517" s="158"/>
      <c r="C1517" s="199" t="s">
        <v>1503</v>
      </c>
      <c r="D1517" s="189"/>
      <c r="E1517" s="190"/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247</v>
      </c>
      <c r="AH1517" s="150">
        <v>0</v>
      </c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 x14ac:dyDescent="0.2">
      <c r="A1518" s="157"/>
      <c r="B1518" s="158"/>
      <c r="C1518" s="199" t="s">
        <v>1504</v>
      </c>
      <c r="D1518" s="189"/>
      <c r="E1518" s="190">
        <v>1.4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247</v>
      </c>
      <c r="AH1518" s="150">
        <v>0</v>
      </c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57"/>
      <c r="B1519" s="158"/>
      <c r="C1519" s="200" t="s">
        <v>1487</v>
      </c>
      <c r="D1519" s="191"/>
      <c r="E1519" s="192">
        <v>0.21</v>
      </c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247</v>
      </c>
      <c r="AH1519" s="150">
        <v>4</v>
      </c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67">
        <v>247</v>
      </c>
      <c r="B1520" s="168" t="s">
        <v>1527</v>
      </c>
      <c r="C1520" s="184" t="s">
        <v>1528</v>
      </c>
      <c r="D1520" s="169" t="s">
        <v>240</v>
      </c>
      <c r="E1520" s="170">
        <v>152.00790000000001</v>
      </c>
      <c r="F1520" s="171">
        <v>17</v>
      </c>
      <c r="G1520" s="172">
        <f>ROUND(E1520*F1520,2)</f>
        <v>2584.13</v>
      </c>
      <c r="H1520" s="171">
        <v>17</v>
      </c>
      <c r="I1520" s="172">
        <f>ROUND(E1520*H1520,2)</f>
        <v>2584.13</v>
      </c>
      <c r="J1520" s="171">
        <v>0</v>
      </c>
      <c r="K1520" s="172">
        <f>ROUND(E1520*J1520,2)</f>
        <v>0</v>
      </c>
      <c r="L1520" s="172">
        <v>21</v>
      </c>
      <c r="M1520" s="172">
        <f>G1520*(1+L1520/100)</f>
        <v>3126.7973000000002</v>
      </c>
      <c r="N1520" s="172">
        <v>1.2E-4</v>
      </c>
      <c r="O1520" s="172">
        <f>ROUND(E1520*N1520,2)</f>
        <v>0.02</v>
      </c>
      <c r="P1520" s="172">
        <v>0</v>
      </c>
      <c r="Q1520" s="172">
        <f>ROUND(E1520*P1520,2)</f>
        <v>0</v>
      </c>
      <c r="R1520" s="172" t="s">
        <v>339</v>
      </c>
      <c r="S1520" s="172" t="s">
        <v>201</v>
      </c>
      <c r="T1520" s="173" t="s">
        <v>201</v>
      </c>
      <c r="U1520" s="159">
        <v>0</v>
      </c>
      <c r="V1520" s="159">
        <f>ROUND(E1520*U1520,2)</f>
        <v>0</v>
      </c>
      <c r="W1520" s="159"/>
      <c r="X1520" s="159" t="s">
        <v>340</v>
      </c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341</v>
      </c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57"/>
      <c r="B1521" s="158"/>
      <c r="C1521" s="199" t="s">
        <v>1529</v>
      </c>
      <c r="D1521" s="189"/>
      <c r="E1521" s="190">
        <v>138.18899999999999</v>
      </c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247</v>
      </c>
      <c r="AH1521" s="150">
        <v>5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57"/>
      <c r="B1522" s="158"/>
      <c r="C1522" s="200" t="s">
        <v>447</v>
      </c>
      <c r="D1522" s="191"/>
      <c r="E1522" s="192">
        <v>13.818899999999999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247</v>
      </c>
      <c r="AH1522" s="150">
        <v>4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ht="22.5" outlineLevel="1" x14ac:dyDescent="0.2">
      <c r="A1523" s="167">
        <v>248</v>
      </c>
      <c r="B1523" s="168" t="s">
        <v>444</v>
      </c>
      <c r="C1523" s="184" t="s">
        <v>445</v>
      </c>
      <c r="D1523" s="169" t="s">
        <v>240</v>
      </c>
      <c r="E1523" s="170">
        <v>152.00790000000001</v>
      </c>
      <c r="F1523" s="171">
        <v>65.2</v>
      </c>
      <c r="G1523" s="172">
        <f>ROUND(E1523*F1523,2)</f>
        <v>9910.92</v>
      </c>
      <c r="H1523" s="171">
        <v>65.2</v>
      </c>
      <c r="I1523" s="172">
        <f>ROUND(E1523*H1523,2)</f>
        <v>9910.92</v>
      </c>
      <c r="J1523" s="171">
        <v>0</v>
      </c>
      <c r="K1523" s="172">
        <f>ROUND(E1523*J1523,2)</f>
        <v>0</v>
      </c>
      <c r="L1523" s="172">
        <v>21</v>
      </c>
      <c r="M1523" s="172">
        <f>G1523*(1+L1523/100)</f>
        <v>11992.2132</v>
      </c>
      <c r="N1523" s="172">
        <v>5.0000000000000001E-4</v>
      </c>
      <c r="O1523" s="172">
        <f>ROUND(E1523*N1523,2)</f>
        <v>0.08</v>
      </c>
      <c r="P1523" s="172">
        <v>0</v>
      </c>
      <c r="Q1523" s="172">
        <f>ROUND(E1523*P1523,2)</f>
        <v>0</v>
      </c>
      <c r="R1523" s="172" t="s">
        <v>339</v>
      </c>
      <c r="S1523" s="172" t="s">
        <v>201</v>
      </c>
      <c r="T1523" s="173" t="s">
        <v>201</v>
      </c>
      <c r="U1523" s="159">
        <v>0</v>
      </c>
      <c r="V1523" s="159">
        <f>ROUND(E1523*U1523,2)</f>
        <v>0</v>
      </c>
      <c r="W1523" s="159"/>
      <c r="X1523" s="159" t="s">
        <v>340</v>
      </c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341</v>
      </c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57"/>
      <c r="B1524" s="158"/>
      <c r="C1524" s="199" t="s">
        <v>1530</v>
      </c>
      <c r="D1524" s="189"/>
      <c r="E1524" s="190">
        <v>138.18899999999999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247</v>
      </c>
      <c r="AH1524" s="150">
        <v>5</v>
      </c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57"/>
      <c r="B1525" s="158"/>
      <c r="C1525" s="200" t="s">
        <v>447</v>
      </c>
      <c r="D1525" s="191"/>
      <c r="E1525" s="192">
        <v>13.818899999999999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247</v>
      </c>
      <c r="AH1525" s="150">
        <v>4</v>
      </c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67">
        <v>249</v>
      </c>
      <c r="B1526" s="168" t="s">
        <v>1531</v>
      </c>
      <c r="C1526" s="184" t="s">
        <v>1532</v>
      </c>
      <c r="D1526" s="169" t="s">
        <v>368</v>
      </c>
      <c r="E1526" s="170">
        <v>1.20126</v>
      </c>
      <c r="F1526" s="171">
        <v>1123</v>
      </c>
      <c r="G1526" s="172">
        <f>ROUND(E1526*F1526,2)</f>
        <v>1349.01</v>
      </c>
      <c r="H1526" s="171">
        <v>0</v>
      </c>
      <c r="I1526" s="172">
        <f>ROUND(E1526*H1526,2)</f>
        <v>0</v>
      </c>
      <c r="J1526" s="171">
        <v>1123</v>
      </c>
      <c r="K1526" s="172">
        <f>ROUND(E1526*J1526,2)</f>
        <v>1349.01</v>
      </c>
      <c r="L1526" s="172">
        <v>21</v>
      </c>
      <c r="M1526" s="172">
        <f>G1526*(1+L1526/100)</f>
        <v>1632.3020999999999</v>
      </c>
      <c r="N1526" s="172">
        <v>0</v>
      </c>
      <c r="O1526" s="172">
        <f>ROUND(E1526*N1526,2)</f>
        <v>0</v>
      </c>
      <c r="P1526" s="172">
        <v>0</v>
      </c>
      <c r="Q1526" s="172">
        <f>ROUND(E1526*P1526,2)</f>
        <v>0</v>
      </c>
      <c r="R1526" s="172" t="s">
        <v>1412</v>
      </c>
      <c r="S1526" s="172" t="s">
        <v>201</v>
      </c>
      <c r="T1526" s="173" t="s">
        <v>201</v>
      </c>
      <c r="U1526" s="159">
        <v>1.609</v>
      </c>
      <c r="V1526" s="159">
        <f>ROUND(E1526*U1526,2)</f>
        <v>1.93</v>
      </c>
      <c r="W1526" s="159"/>
      <c r="X1526" s="159" t="s">
        <v>1399</v>
      </c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1400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outlineLevel="1" x14ac:dyDescent="0.2">
      <c r="A1527" s="157"/>
      <c r="B1527" s="158"/>
      <c r="C1527" s="273" t="s">
        <v>1533</v>
      </c>
      <c r="D1527" s="274"/>
      <c r="E1527" s="274"/>
      <c r="F1527" s="274"/>
      <c r="G1527" s="274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245</v>
      </c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</row>
    <row r="1528" spans="1:60" outlineLevel="1" x14ac:dyDescent="0.2">
      <c r="A1528" s="157"/>
      <c r="B1528" s="158"/>
      <c r="C1528" s="199" t="s">
        <v>1402</v>
      </c>
      <c r="D1528" s="189"/>
      <c r="E1528" s="190"/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247</v>
      </c>
      <c r="AH1528" s="150">
        <v>0</v>
      </c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 x14ac:dyDescent="0.2">
      <c r="A1529" s="157"/>
      <c r="B1529" s="158"/>
      <c r="C1529" s="199" t="s">
        <v>1534</v>
      </c>
      <c r="D1529" s="189"/>
      <c r="E1529" s="190"/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247</v>
      </c>
      <c r="AH1529" s="150">
        <v>0</v>
      </c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 x14ac:dyDescent="0.2">
      <c r="A1530" s="157"/>
      <c r="B1530" s="158"/>
      <c r="C1530" s="199" t="s">
        <v>1535</v>
      </c>
      <c r="D1530" s="189"/>
      <c r="E1530" s="190">
        <v>1.20126</v>
      </c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247</v>
      </c>
      <c r="AH1530" s="150">
        <v>0</v>
      </c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x14ac:dyDescent="0.2">
      <c r="A1531" s="161" t="s">
        <v>196</v>
      </c>
      <c r="B1531" s="162" t="s">
        <v>119</v>
      </c>
      <c r="C1531" s="183" t="s">
        <v>120</v>
      </c>
      <c r="D1531" s="163"/>
      <c r="E1531" s="164"/>
      <c r="F1531" s="165"/>
      <c r="G1531" s="165">
        <f>SUMIF(AG1532:AG1741,"&lt;&gt;NOR",G1532:G1741)</f>
        <v>263732.8</v>
      </c>
      <c r="H1531" s="165"/>
      <c r="I1531" s="165">
        <f>SUM(I1532:I1741)</f>
        <v>205698.61000000002</v>
      </c>
      <c r="J1531" s="165"/>
      <c r="K1531" s="165">
        <f>SUM(K1532:K1741)</f>
        <v>58034.189999999995</v>
      </c>
      <c r="L1531" s="165"/>
      <c r="M1531" s="165">
        <f>SUM(M1532:M1741)</f>
        <v>319116.68799999997</v>
      </c>
      <c r="N1531" s="165"/>
      <c r="O1531" s="165">
        <f>SUM(O1532:O1741)</f>
        <v>2.1</v>
      </c>
      <c r="P1531" s="165"/>
      <c r="Q1531" s="165">
        <f>SUM(Q1532:Q1741)</f>
        <v>0.11</v>
      </c>
      <c r="R1531" s="165"/>
      <c r="S1531" s="165"/>
      <c r="T1531" s="166"/>
      <c r="U1531" s="160"/>
      <c r="V1531" s="160">
        <f>SUM(V1532:V1741)</f>
        <v>118.14</v>
      </c>
      <c r="W1531" s="160"/>
      <c r="X1531" s="160"/>
      <c r="AG1531" t="s">
        <v>197</v>
      </c>
    </row>
    <row r="1532" spans="1:60" ht="22.5" outlineLevel="1" x14ac:dyDescent="0.2">
      <c r="A1532" s="167">
        <v>250</v>
      </c>
      <c r="B1532" s="168" t="s">
        <v>1536</v>
      </c>
      <c r="C1532" s="184" t="s">
        <v>1537</v>
      </c>
      <c r="D1532" s="169" t="s">
        <v>240</v>
      </c>
      <c r="E1532" s="170">
        <v>56.44</v>
      </c>
      <c r="F1532" s="171">
        <v>16.100000000000001</v>
      </c>
      <c r="G1532" s="172">
        <f>ROUND(E1532*F1532,2)</f>
        <v>908.68</v>
      </c>
      <c r="H1532" s="171">
        <v>0</v>
      </c>
      <c r="I1532" s="172">
        <f>ROUND(E1532*H1532,2)</f>
        <v>0</v>
      </c>
      <c r="J1532" s="171">
        <v>16.100000000000001</v>
      </c>
      <c r="K1532" s="172">
        <f>ROUND(E1532*J1532,2)</f>
        <v>908.68</v>
      </c>
      <c r="L1532" s="172">
        <v>21</v>
      </c>
      <c r="M1532" s="172">
        <f>G1532*(1+L1532/100)</f>
        <v>1099.5028</v>
      </c>
      <c r="N1532" s="172">
        <v>0</v>
      </c>
      <c r="O1532" s="172">
        <f>ROUND(E1532*N1532,2)</f>
        <v>0</v>
      </c>
      <c r="P1532" s="172">
        <v>2E-3</v>
      </c>
      <c r="Q1532" s="172">
        <f>ROUND(E1532*P1532,2)</f>
        <v>0.11</v>
      </c>
      <c r="R1532" s="172" t="s">
        <v>1538</v>
      </c>
      <c r="S1532" s="172" t="s">
        <v>201</v>
      </c>
      <c r="T1532" s="173" t="s">
        <v>201</v>
      </c>
      <c r="U1532" s="159">
        <v>3.7999999999999999E-2</v>
      </c>
      <c r="V1532" s="159">
        <f>ROUND(E1532*U1532,2)</f>
        <v>2.14</v>
      </c>
      <c r="W1532" s="159"/>
      <c r="X1532" s="159" t="s">
        <v>242</v>
      </c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243</v>
      </c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outlineLevel="1" x14ac:dyDescent="0.2">
      <c r="A1533" s="157"/>
      <c r="B1533" s="158"/>
      <c r="C1533" s="199" t="s">
        <v>1211</v>
      </c>
      <c r="D1533" s="189"/>
      <c r="E1533" s="190"/>
      <c r="F1533" s="159"/>
      <c r="G1533" s="159"/>
      <c r="H1533" s="159"/>
      <c r="I1533" s="159"/>
      <c r="J1533" s="159"/>
      <c r="K1533" s="159"/>
      <c r="L1533" s="159"/>
      <c r="M1533" s="159"/>
      <c r="N1533" s="159"/>
      <c r="O1533" s="159"/>
      <c r="P1533" s="159"/>
      <c r="Q1533" s="159"/>
      <c r="R1533" s="159"/>
      <c r="S1533" s="159"/>
      <c r="T1533" s="159"/>
      <c r="U1533" s="159"/>
      <c r="V1533" s="159"/>
      <c r="W1533" s="159"/>
      <c r="X1533" s="159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247</v>
      </c>
      <c r="AH1533" s="150">
        <v>0</v>
      </c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 x14ac:dyDescent="0.2">
      <c r="A1534" s="157"/>
      <c r="B1534" s="158"/>
      <c r="C1534" s="199" t="s">
        <v>1539</v>
      </c>
      <c r="D1534" s="189"/>
      <c r="E1534" s="190">
        <v>10.68</v>
      </c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247</v>
      </c>
      <c r="AH1534" s="150">
        <v>0</v>
      </c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 x14ac:dyDescent="0.2">
      <c r="A1535" s="157"/>
      <c r="B1535" s="158"/>
      <c r="C1535" s="199" t="s">
        <v>1204</v>
      </c>
      <c r="D1535" s="189"/>
      <c r="E1535" s="190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247</v>
      </c>
      <c r="AH1535" s="150">
        <v>0</v>
      </c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57"/>
      <c r="B1536" s="158"/>
      <c r="C1536" s="199" t="s">
        <v>721</v>
      </c>
      <c r="D1536" s="189"/>
      <c r="E1536" s="190">
        <v>2</v>
      </c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247</v>
      </c>
      <c r="AH1536" s="150">
        <v>0</v>
      </c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outlineLevel="1" x14ac:dyDescent="0.2">
      <c r="A1537" s="157"/>
      <c r="B1537" s="158"/>
      <c r="C1537" s="199" t="s">
        <v>1540</v>
      </c>
      <c r="D1537" s="189"/>
      <c r="E1537" s="190">
        <v>6.51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247</v>
      </c>
      <c r="AH1537" s="150">
        <v>0</v>
      </c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 x14ac:dyDescent="0.2">
      <c r="A1538" s="157"/>
      <c r="B1538" s="158"/>
      <c r="C1538" s="199" t="s">
        <v>1250</v>
      </c>
      <c r="D1538" s="189"/>
      <c r="E1538" s="190">
        <v>12.505000000000001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247</v>
      </c>
      <c r="AH1538" s="150">
        <v>0</v>
      </c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57"/>
      <c r="B1539" s="158"/>
      <c r="C1539" s="199" t="s">
        <v>1224</v>
      </c>
      <c r="D1539" s="189"/>
      <c r="E1539" s="190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247</v>
      </c>
      <c r="AH1539" s="150">
        <v>0</v>
      </c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57"/>
      <c r="B1540" s="158"/>
      <c r="C1540" s="199" t="s">
        <v>820</v>
      </c>
      <c r="D1540" s="189"/>
      <c r="E1540" s="190">
        <v>6.77</v>
      </c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247</v>
      </c>
      <c r="AH1540" s="150">
        <v>0</v>
      </c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57"/>
      <c r="B1541" s="158"/>
      <c r="C1541" s="199" t="s">
        <v>1253</v>
      </c>
      <c r="D1541" s="189"/>
      <c r="E1541" s="190">
        <v>4.7149999999999999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247</v>
      </c>
      <c r="AH1541" s="150">
        <v>0</v>
      </c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57"/>
      <c r="B1542" s="158"/>
      <c r="C1542" s="199" t="s">
        <v>1254</v>
      </c>
      <c r="D1542" s="189"/>
      <c r="E1542" s="190">
        <v>2.3199999999999998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247</v>
      </c>
      <c r="AH1542" s="150">
        <v>0</v>
      </c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57"/>
      <c r="B1543" s="158"/>
      <c r="C1543" s="199" t="s">
        <v>1255</v>
      </c>
      <c r="D1543" s="189"/>
      <c r="E1543" s="190">
        <v>1.79</v>
      </c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247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57"/>
      <c r="B1544" s="158"/>
      <c r="C1544" s="199" t="s">
        <v>824</v>
      </c>
      <c r="D1544" s="189"/>
      <c r="E1544" s="190">
        <v>5.16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247</v>
      </c>
      <c r="AH1544" s="150">
        <v>0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157"/>
      <c r="B1545" s="158"/>
      <c r="C1545" s="199" t="s">
        <v>1256</v>
      </c>
      <c r="D1545" s="189"/>
      <c r="E1545" s="190">
        <v>3.31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247</v>
      </c>
      <c r="AH1545" s="150">
        <v>0</v>
      </c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57"/>
      <c r="B1546" s="158"/>
      <c r="C1546" s="199" t="s">
        <v>1257</v>
      </c>
      <c r="D1546" s="189"/>
      <c r="E1546" s="190">
        <v>0.68</v>
      </c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247</v>
      </c>
      <c r="AH1546" s="150">
        <v>0</v>
      </c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outlineLevel="1" x14ac:dyDescent="0.2">
      <c r="A1547" s="167">
        <v>251</v>
      </c>
      <c r="B1547" s="168" t="s">
        <v>1541</v>
      </c>
      <c r="C1547" s="184" t="s">
        <v>1542</v>
      </c>
      <c r="D1547" s="169" t="s">
        <v>240</v>
      </c>
      <c r="E1547" s="170">
        <v>171.16</v>
      </c>
      <c r="F1547" s="171">
        <v>39.299999999999997</v>
      </c>
      <c r="G1547" s="172">
        <f>ROUND(E1547*F1547,2)</f>
        <v>6726.59</v>
      </c>
      <c r="H1547" s="171">
        <v>0</v>
      </c>
      <c r="I1547" s="172">
        <f>ROUND(E1547*H1547,2)</f>
        <v>0</v>
      </c>
      <c r="J1547" s="171">
        <v>39.299999999999997</v>
      </c>
      <c r="K1547" s="172">
        <f>ROUND(E1547*J1547,2)</f>
        <v>6726.59</v>
      </c>
      <c r="L1547" s="172">
        <v>21</v>
      </c>
      <c r="M1547" s="172">
        <f>G1547*(1+L1547/100)</f>
        <v>8139.1738999999998</v>
      </c>
      <c r="N1547" s="172">
        <v>0</v>
      </c>
      <c r="O1547" s="172">
        <f>ROUND(E1547*N1547,2)</f>
        <v>0</v>
      </c>
      <c r="P1547" s="172">
        <v>0</v>
      </c>
      <c r="Q1547" s="172">
        <f>ROUND(E1547*P1547,2)</f>
        <v>0</v>
      </c>
      <c r="R1547" s="172" t="s">
        <v>1538</v>
      </c>
      <c r="S1547" s="172" t="s">
        <v>201</v>
      </c>
      <c r="T1547" s="173" t="s">
        <v>201</v>
      </c>
      <c r="U1547" s="159">
        <v>0.08</v>
      </c>
      <c r="V1547" s="159">
        <f>ROUND(E1547*U1547,2)</f>
        <v>13.69</v>
      </c>
      <c r="W1547" s="159"/>
      <c r="X1547" s="159" t="s">
        <v>242</v>
      </c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243</v>
      </c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57"/>
      <c r="B1548" s="158"/>
      <c r="C1548" s="199" t="s">
        <v>1543</v>
      </c>
      <c r="D1548" s="189"/>
      <c r="E1548" s="190"/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247</v>
      </c>
      <c r="AH1548" s="150">
        <v>0</v>
      </c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57"/>
      <c r="B1549" s="158"/>
      <c r="C1549" s="199" t="s">
        <v>1544</v>
      </c>
      <c r="D1549" s="189"/>
      <c r="E1549" s="190">
        <v>171.16</v>
      </c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247</v>
      </c>
      <c r="AH1549" s="150">
        <v>0</v>
      </c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67">
        <v>252</v>
      </c>
      <c r="B1550" s="168" t="s">
        <v>1545</v>
      </c>
      <c r="C1550" s="184" t="s">
        <v>1546</v>
      </c>
      <c r="D1550" s="169" t="s">
        <v>240</v>
      </c>
      <c r="E1550" s="170">
        <v>159.99</v>
      </c>
      <c r="F1550" s="171">
        <v>73.7</v>
      </c>
      <c r="G1550" s="172">
        <f>ROUND(E1550*F1550,2)</f>
        <v>11791.26</v>
      </c>
      <c r="H1550" s="171">
        <v>0</v>
      </c>
      <c r="I1550" s="172">
        <f>ROUND(E1550*H1550,2)</f>
        <v>0</v>
      </c>
      <c r="J1550" s="171">
        <v>73.7</v>
      </c>
      <c r="K1550" s="172">
        <f>ROUND(E1550*J1550,2)</f>
        <v>11791.26</v>
      </c>
      <c r="L1550" s="172">
        <v>21</v>
      </c>
      <c r="M1550" s="172">
        <f>G1550*(1+L1550/100)</f>
        <v>14267.4246</v>
      </c>
      <c r="N1550" s="172">
        <v>0</v>
      </c>
      <c r="O1550" s="172">
        <f>ROUND(E1550*N1550,2)</f>
        <v>0</v>
      </c>
      <c r="P1550" s="172">
        <v>0</v>
      </c>
      <c r="Q1550" s="172">
        <f>ROUND(E1550*P1550,2)</f>
        <v>0</v>
      </c>
      <c r="R1550" s="172" t="s">
        <v>1538</v>
      </c>
      <c r="S1550" s="172" t="s">
        <v>201</v>
      </c>
      <c r="T1550" s="173" t="s">
        <v>201</v>
      </c>
      <c r="U1550" s="159">
        <v>0.15</v>
      </c>
      <c r="V1550" s="159">
        <f>ROUND(E1550*U1550,2)</f>
        <v>24</v>
      </c>
      <c r="W1550" s="159"/>
      <c r="X1550" s="159" t="s">
        <v>242</v>
      </c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243</v>
      </c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57"/>
      <c r="B1551" s="158"/>
      <c r="C1551" s="199" t="s">
        <v>246</v>
      </c>
      <c r="D1551" s="189"/>
      <c r="E1551" s="190"/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247</v>
      </c>
      <c r="AH1551" s="150">
        <v>0</v>
      </c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57"/>
      <c r="B1552" s="158"/>
      <c r="C1552" s="199" t="s">
        <v>1030</v>
      </c>
      <c r="D1552" s="189"/>
      <c r="E1552" s="190"/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247</v>
      </c>
      <c r="AH1552" s="150">
        <v>0</v>
      </c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outlineLevel="1" x14ac:dyDescent="0.2">
      <c r="A1553" s="157"/>
      <c r="B1553" s="158"/>
      <c r="C1553" s="199" t="s">
        <v>1031</v>
      </c>
      <c r="D1553" s="189"/>
      <c r="E1553" s="190">
        <v>6.53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247</v>
      </c>
      <c r="AH1553" s="150">
        <v>0</v>
      </c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outlineLevel="1" x14ac:dyDescent="0.2">
      <c r="A1554" s="157"/>
      <c r="B1554" s="158"/>
      <c r="C1554" s="199" t="s">
        <v>1032</v>
      </c>
      <c r="D1554" s="189"/>
      <c r="E1554" s="190">
        <v>2.7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247</v>
      </c>
      <c r="AH1554" s="150">
        <v>0</v>
      </c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57"/>
      <c r="B1555" s="158"/>
      <c r="C1555" s="199" t="s">
        <v>767</v>
      </c>
      <c r="D1555" s="189"/>
      <c r="E1555" s="190">
        <v>13.66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247</v>
      </c>
      <c r="AH1555" s="150">
        <v>0</v>
      </c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57"/>
      <c r="B1556" s="158"/>
      <c r="C1556" s="199" t="s">
        <v>1033</v>
      </c>
      <c r="D1556" s="189"/>
      <c r="E1556" s="190">
        <v>35.020000000000003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247</v>
      </c>
      <c r="AH1556" s="150">
        <v>0</v>
      </c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57"/>
      <c r="B1557" s="158"/>
      <c r="C1557" s="199" t="s">
        <v>832</v>
      </c>
      <c r="D1557" s="189"/>
      <c r="E1557" s="190">
        <v>4.66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247</v>
      </c>
      <c r="AH1557" s="150">
        <v>0</v>
      </c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57"/>
      <c r="B1558" s="158"/>
      <c r="C1558" s="199" t="s">
        <v>834</v>
      </c>
      <c r="D1558" s="189"/>
      <c r="E1558" s="190">
        <v>1.45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247</v>
      </c>
      <c r="AH1558" s="150">
        <v>0</v>
      </c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57"/>
      <c r="B1559" s="158"/>
      <c r="C1559" s="199" t="s">
        <v>835</v>
      </c>
      <c r="D1559" s="189"/>
      <c r="E1559" s="190">
        <v>1.52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247</v>
      </c>
      <c r="AH1559" s="150">
        <v>0</v>
      </c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57"/>
      <c r="B1560" s="158"/>
      <c r="C1560" s="199" t="s">
        <v>836</v>
      </c>
      <c r="D1560" s="189"/>
      <c r="E1560" s="190">
        <v>2.7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247</v>
      </c>
      <c r="AH1560" s="150">
        <v>0</v>
      </c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57"/>
      <c r="B1561" s="158"/>
      <c r="C1561" s="199" t="s">
        <v>1034</v>
      </c>
      <c r="D1561" s="189"/>
      <c r="E1561" s="190"/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247</v>
      </c>
      <c r="AH1561" s="150">
        <v>0</v>
      </c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57"/>
      <c r="B1562" s="158"/>
      <c r="C1562" s="199" t="s">
        <v>819</v>
      </c>
      <c r="D1562" s="189"/>
      <c r="E1562" s="190">
        <v>22.43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247</v>
      </c>
      <c r="AH1562" s="150">
        <v>0</v>
      </c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57"/>
      <c r="B1563" s="158"/>
      <c r="C1563" s="199" t="s">
        <v>1035</v>
      </c>
      <c r="D1563" s="189"/>
      <c r="E1563" s="190"/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247</v>
      </c>
      <c r="AH1563" s="150">
        <v>0</v>
      </c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57"/>
      <c r="B1564" s="158"/>
      <c r="C1564" s="199" t="s">
        <v>830</v>
      </c>
      <c r="D1564" s="189"/>
      <c r="E1564" s="190">
        <v>39.9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247</v>
      </c>
      <c r="AH1564" s="150">
        <v>0</v>
      </c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57"/>
      <c r="B1565" s="158"/>
      <c r="C1565" s="199" t="s">
        <v>820</v>
      </c>
      <c r="D1565" s="189"/>
      <c r="E1565" s="190">
        <v>6.77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247</v>
      </c>
      <c r="AH1565" s="150">
        <v>0</v>
      </c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57"/>
      <c r="B1566" s="158"/>
      <c r="C1566" s="199" t="s">
        <v>1036</v>
      </c>
      <c r="D1566" s="189"/>
      <c r="E1566" s="190"/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247</v>
      </c>
      <c r="AH1566" s="150">
        <v>0</v>
      </c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157"/>
      <c r="B1567" s="158"/>
      <c r="C1567" s="199" t="s">
        <v>1037</v>
      </c>
      <c r="D1567" s="189"/>
      <c r="E1567" s="190">
        <v>8.48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247</v>
      </c>
      <c r="AH1567" s="150">
        <v>0</v>
      </c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57"/>
      <c r="B1568" s="158"/>
      <c r="C1568" s="199" t="s">
        <v>822</v>
      </c>
      <c r="D1568" s="189"/>
      <c r="E1568" s="190">
        <v>2.5099999999999998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247</v>
      </c>
      <c r="AH1568" s="150">
        <v>0</v>
      </c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outlineLevel="1" x14ac:dyDescent="0.2">
      <c r="A1569" s="157"/>
      <c r="B1569" s="158"/>
      <c r="C1569" s="199" t="s">
        <v>823</v>
      </c>
      <c r="D1569" s="189"/>
      <c r="E1569" s="190">
        <v>1.32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247</v>
      </c>
      <c r="AH1569" s="150">
        <v>0</v>
      </c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outlineLevel="1" x14ac:dyDescent="0.2">
      <c r="A1570" s="157"/>
      <c r="B1570" s="158"/>
      <c r="C1570" s="199" t="s">
        <v>824</v>
      </c>
      <c r="D1570" s="189"/>
      <c r="E1570" s="190">
        <v>5.16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247</v>
      </c>
      <c r="AH1570" s="150">
        <v>0</v>
      </c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57"/>
      <c r="B1571" s="158"/>
      <c r="C1571" s="199" t="s">
        <v>825</v>
      </c>
      <c r="D1571" s="189"/>
      <c r="E1571" s="190">
        <v>3.54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247</v>
      </c>
      <c r="AH1571" s="150">
        <v>0</v>
      </c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57"/>
      <c r="B1572" s="158"/>
      <c r="C1572" s="199" t="s">
        <v>1038</v>
      </c>
      <c r="D1572" s="189"/>
      <c r="E1572" s="190"/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247</v>
      </c>
      <c r="AH1572" s="150">
        <v>0</v>
      </c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57"/>
      <c r="B1573" s="158"/>
      <c r="C1573" s="199" t="s">
        <v>833</v>
      </c>
      <c r="D1573" s="189"/>
      <c r="E1573" s="190">
        <v>1.64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247</v>
      </c>
      <c r="AH1573" s="150">
        <v>0</v>
      </c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67">
        <v>253</v>
      </c>
      <c r="B1574" s="168" t="s">
        <v>1547</v>
      </c>
      <c r="C1574" s="184" t="s">
        <v>1548</v>
      </c>
      <c r="D1574" s="169" t="s">
        <v>353</v>
      </c>
      <c r="E1574" s="170">
        <v>197.48</v>
      </c>
      <c r="F1574" s="171">
        <v>24.6</v>
      </c>
      <c r="G1574" s="172">
        <f>ROUND(E1574*F1574,2)</f>
        <v>4858.01</v>
      </c>
      <c r="H1574" s="171">
        <v>0</v>
      </c>
      <c r="I1574" s="172">
        <f>ROUND(E1574*H1574,2)</f>
        <v>0</v>
      </c>
      <c r="J1574" s="171">
        <v>24.6</v>
      </c>
      <c r="K1574" s="172">
        <f>ROUND(E1574*J1574,2)</f>
        <v>4858.01</v>
      </c>
      <c r="L1574" s="172">
        <v>21</v>
      </c>
      <c r="M1574" s="172">
        <f>G1574*(1+L1574/100)</f>
        <v>5878.1921000000002</v>
      </c>
      <c r="N1574" s="172">
        <v>0</v>
      </c>
      <c r="O1574" s="172">
        <f>ROUND(E1574*N1574,2)</f>
        <v>0</v>
      </c>
      <c r="P1574" s="172">
        <v>0</v>
      </c>
      <c r="Q1574" s="172">
        <f>ROUND(E1574*P1574,2)</f>
        <v>0</v>
      </c>
      <c r="R1574" s="172" t="s">
        <v>1538</v>
      </c>
      <c r="S1574" s="172" t="s">
        <v>201</v>
      </c>
      <c r="T1574" s="173" t="s">
        <v>201</v>
      </c>
      <c r="U1574" s="159">
        <v>0.05</v>
      </c>
      <c r="V1574" s="159">
        <f>ROUND(E1574*U1574,2)</f>
        <v>9.8699999999999992</v>
      </c>
      <c r="W1574" s="159"/>
      <c r="X1574" s="159" t="s">
        <v>242</v>
      </c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243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57"/>
      <c r="B1575" s="158"/>
      <c r="C1575" s="199" t="s">
        <v>246</v>
      </c>
      <c r="D1575" s="189"/>
      <c r="E1575" s="190"/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247</v>
      </c>
      <c r="AH1575" s="150">
        <v>0</v>
      </c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57"/>
      <c r="B1576" s="158"/>
      <c r="C1576" s="199" t="s">
        <v>1030</v>
      </c>
      <c r="D1576" s="189"/>
      <c r="E1576" s="190"/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247</v>
      </c>
      <c r="AH1576" s="150">
        <v>0</v>
      </c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57"/>
      <c r="B1577" s="158"/>
      <c r="C1577" s="199" t="s">
        <v>1549</v>
      </c>
      <c r="D1577" s="189"/>
      <c r="E1577" s="190">
        <v>11.2</v>
      </c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247</v>
      </c>
      <c r="AH1577" s="150">
        <v>0</v>
      </c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57"/>
      <c r="B1578" s="158"/>
      <c r="C1578" s="199" t="s">
        <v>1550</v>
      </c>
      <c r="D1578" s="189"/>
      <c r="E1578" s="190">
        <v>4.3499999999999996</v>
      </c>
      <c r="F1578" s="159"/>
      <c r="G1578" s="159"/>
      <c r="H1578" s="159"/>
      <c r="I1578" s="159"/>
      <c r="J1578" s="159"/>
      <c r="K1578" s="159"/>
      <c r="L1578" s="159"/>
      <c r="M1578" s="159"/>
      <c r="N1578" s="159"/>
      <c r="O1578" s="159"/>
      <c r="P1578" s="159"/>
      <c r="Q1578" s="159"/>
      <c r="R1578" s="159"/>
      <c r="S1578" s="159"/>
      <c r="T1578" s="159"/>
      <c r="U1578" s="159"/>
      <c r="V1578" s="159"/>
      <c r="W1578" s="159"/>
      <c r="X1578" s="159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247</v>
      </c>
      <c r="AH1578" s="150">
        <v>0</v>
      </c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57"/>
      <c r="B1579" s="158"/>
      <c r="C1579" s="199" t="s">
        <v>1551</v>
      </c>
      <c r="D1579" s="189"/>
      <c r="E1579" s="190">
        <v>18.440000000000001</v>
      </c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247</v>
      </c>
      <c r="AH1579" s="150">
        <v>0</v>
      </c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57"/>
      <c r="B1580" s="158"/>
      <c r="C1580" s="199" t="s">
        <v>1552</v>
      </c>
      <c r="D1580" s="189"/>
      <c r="E1580" s="190">
        <v>23.9</v>
      </c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247</v>
      </c>
      <c r="AH1580" s="150">
        <v>0</v>
      </c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57"/>
      <c r="B1581" s="158"/>
      <c r="C1581" s="199" t="s">
        <v>1553</v>
      </c>
      <c r="D1581" s="189"/>
      <c r="E1581" s="190">
        <v>9.9499999999999993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247</v>
      </c>
      <c r="AH1581" s="150">
        <v>0</v>
      </c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57"/>
      <c r="B1582" s="158"/>
      <c r="C1582" s="199" t="s">
        <v>1554</v>
      </c>
      <c r="D1582" s="189"/>
      <c r="E1582" s="190">
        <v>4.8899999999999997</v>
      </c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247</v>
      </c>
      <c r="AH1582" s="150">
        <v>0</v>
      </c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57"/>
      <c r="B1583" s="158"/>
      <c r="C1583" s="199" t="s">
        <v>1555</v>
      </c>
      <c r="D1583" s="189"/>
      <c r="E1583" s="190">
        <v>5.04</v>
      </c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247</v>
      </c>
      <c r="AH1583" s="150">
        <v>0</v>
      </c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57"/>
      <c r="B1584" s="158"/>
      <c r="C1584" s="199" t="s">
        <v>1556</v>
      </c>
      <c r="D1584" s="189"/>
      <c r="E1584" s="190">
        <v>6.85</v>
      </c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247</v>
      </c>
      <c r="AH1584" s="150">
        <v>0</v>
      </c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outlineLevel="1" x14ac:dyDescent="0.2">
      <c r="A1585" s="157"/>
      <c r="B1585" s="158"/>
      <c r="C1585" s="199" t="s">
        <v>1034</v>
      </c>
      <c r="D1585" s="189"/>
      <c r="E1585" s="190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247</v>
      </c>
      <c r="AH1585" s="150">
        <v>0</v>
      </c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outlineLevel="1" x14ac:dyDescent="0.2">
      <c r="A1586" s="157"/>
      <c r="B1586" s="158"/>
      <c r="C1586" s="199" t="s">
        <v>1557</v>
      </c>
      <c r="D1586" s="189"/>
      <c r="E1586" s="190">
        <v>20.5</v>
      </c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247</v>
      </c>
      <c r="AH1586" s="150">
        <v>0</v>
      </c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</row>
    <row r="1587" spans="1:60" outlineLevel="1" x14ac:dyDescent="0.2">
      <c r="A1587" s="157"/>
      <c r="B1587" s="158"/>
      <c r="C1587" s="199" t="s">
        <v>1035</v>
      </c>
      <c r="D1587" s="189"/>
      <c r="E1587" s="190"/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247</v>
      </c>
      <c r="AH1587" s="150">
        <v>0</v>
      </c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57"/>
      <c r="B1588" s="158"/>
      <c r="C1588" s="199" t="s">
        <v>1558</v>
      </c>
      <c r="D1588" s="189"/>
      <c r="E1588" s="190">
        <v>27.48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247</v>
      </c>
      <c r="AH1588" s="150">
        <v>0</v>
      </c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 x14ac:dyDescent="0.2">
      <c r="A1589" s="157"/>
      <c r="B1589" s="158"/>
      <c r="C1589" s="199" t="s">
        <v>1559</v>
      </c>
      <c r="D1589" s="189"/>
      <c r="E1589" s="190">
        <v>12.1</v>
      </c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247</v>
      </c>
      <c r="AH1589" s="150">
        <v>0</v>
      </c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57"/>
      <c r="B1590" s="158"/>
      <c r="C1590" s="199" t="s">
        <v>1036</v>
      </c>
      <c r="D1590" s="189"/>
      <c r="E1590" s="190"/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247</v>
      </c>
      <c r="AH1590" s="150">
        <v>0</v>
      </c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57"/>
      <c r="B1591" s="158"/>
      <c r="C1591" s="199" t="s">
        <v>1560</v>
      </c>
      <c r="D1591" s="189"/>
      <c r="E1591" s="190">
        <v>18.05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247</v>
      </c>
      <c r="AH1591" s="150">
        <v>0</v>
      </c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57"/>
      <c r="B1592" s="158"/>
      <c r="C1592" s="199" t="s">
        <v>1561</v>
      </c>
      <c r="D1592" s="189"/>
      <c r="E1592" s="190">
        <v>6.56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247</v>
      </c>
      <c r="AH1592" s="150">
        <v>0</v>
      </c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57"/>
      <c r="B1593" s="158"/>
      <c r="C1593" s="199" t="s">
        <v>1562</v>
      </c>
      <c r="D1593" s="189"/>
      <c r="E1593" s="190">
        <v>5.44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247</v>
      </c>
      <c r="AH1593" s="150">
        <v>0</v>
      </c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 x14ac:dyDescent="0.2">
      <c r="A1594" s="157"/>
      <c r="B1594" s="158"/>
      <c r="C1594" s="199" t="s">
        <v>1563</v>
      </c>
      <c r="D1594" s="189"/>
      <c r="E1594" s="190">
        <v>8.99</v>
      </c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247</v>
      </c>
      <c r="AH1594" s="150">
        <v>0</v>
      </c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outlineLevel="1" x14ac:dyDescent="0.2">
      <c r="A1595" s="157"/>
      <c r="B1595" s="158"/>
      <c r="C1595" s="199" t="s">
        <v>1564</v>
      </c>
      <c r="D1595" s="189"/>
      <c r="E1595" s="190">
        <v>8.14</v>
      </c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247</v>
      </c>
      <c r="AH1595" s="150">
        <v>0</v>
      </c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outlineLevel="1" x14ac:dyDescent="0.2">
      <c r="A1596" s="157"/>
      <c r="B1596" s="158"/>
      <c r="C1596" s="199" t="s">
        <v>1038</v>
      </c>
      <c r="D1596" s="189"/>
      <c r="E1596" s="190"/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247</v>
      </c>
      <c r="AH1596" s="150">
        <v>0</v>
      </c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57"/>
      <c r="B1597" s="158"/>
      <c r="C1597" s="199" t="s">
        <v>1565</v>
      </c>
      <c r="D1597" s="189"/>
      <c r="E1597" s="190">
        <v>5.6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247</v>
      </c>
      <c r="AH1597" s="150">
        <v>0</v>
      </c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67">
        <v>254</v>
      </c>
      <c r="B1598" s="168" t="s">
        <v>1566</v>
      </c>
      <c r="C1598" s="184" t="s">
        <v>1567</v>
      </c>
      <c r="D1598" s="169" t="s">
        <v>240</v>
      </c>
      <c r="E1598" s="170">
        <v>45.033999999999999</v>
      </c>
      <c r="F1598" s="171">
        <v>99</v>
      </c>
      <c r="G1598" s="172">
        <f>ROUND(E1598*F1598,2)</f>
        <v>4458.37</v>
      </c>
      <c r="H1598" s="171">
        <v>16.46</v>
      </c>
      <c r="I1598" s="172">
        <f>ROUND(E1598*H1598,2)</f>
        <v>741.26</v>
      </c>
      <c r="J1598" s="171">
        <v>82.54</v>
      </c>
      <c r="K1598" s="172">
        <f>ROUND(E1598*J1598,2)</f>
        <v>3717.11</v>
      </c>
      <c r="L1598" s="172">
        <v>21</v>
      </c>
      <c r="M1598" s="172">
        <f>G1598*(1+L1598/100)</f>
        <v>5394.6277</v>
      </c>
      <c r="N1598" s="172">
        <v>5.2999999999999998E-4</v>
      </c>
      <c r="O1598" s="172">
        <f>ROUND(E1598*N1598,2)</f>
        <v>0.02</v>
      </c>
      <c r="P1598" s="172">
        <v>0</v>
      </c>
      <c r="Q1598" s="172">
        <f>ROUND(E1598*P1598,2)</f>
        <v>0</v>
      </c>
      <c r="R1598" s="172" t="s">
        <v>1538</v>
      </c>
      <c r="S1598" s="172" t="s">
        <v>201</v>
      </c>
      <c r="T1598" s="173" t="s">
        <v>201</v>
      </c>
      <c r="U1598" s="159">
        <v>0.17100000000000001</v>
      </c>
      <c r="V1598" s="159">
        <f>ROUND(E1598*U1598,2)</f>
        <v>7.7</v>
      </c>
      <c r="W1598" s="159"/>
      <c r="X1598" s="159" t="s">
        <v>242</v>
      </c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243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57"/>
      <c r="B1599" s="158"/>
      <c r="C1599" s="262" t="s">
        <v>1568</v>
      </c>
      <c r="D1599" s="263"/>
      <c r="E1599" s="263"/>
      <c r="F1599" s="263"/>
      <c r="G1599" s="263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206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 x14ac:dyDescent="0.2">
      <c r="A1600" s="157"/>
      <c r="B1600" s="158"/>
      <c r="C1600" s="199" t="s">
        <v>256</v>
      </c>
      <c r="D1600" s="189"/>
      <c r="E1600" s="190"/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247</v>
      </c>
      <c r="AH1600" s="150">
        <v>0</v>
      </c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57"/>
      <c r="B1601" s="158"/>
      <c r="C1601" s="199" t="s">
        <v>1569</v>
      </c>
      <c r="D1601" s="189"/>
      <c r="E1601" s="190">
        <v>14.20825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247</v>
      </c>
      <c r="AH1601" s="150">
        <v>0</v>
      </c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 x14ac:dyDescent="0.2">
      <c r="A1602" s="157"/>
      <c r="B1602" s="158"/>
      <c r="C1602" s="199" t="s">
        <v>246</v>
      </c>
      <c r="D1602" s="189"/>
      <c r="E1602" s="190"/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247</v>
      </c>
      <c r="AH1602" s="150">
        <v>0</v>
      </c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 x14ac:dyDescent="0.2">
      <c r="A1603" s="157"/>
      <c r="B1603" s="158"/>
      <c r="C1603" s="199" t="s">
        <v>1570</v>
      </c>
      <c r="D1603" s="189"/>
      <c r="E1603" s="190">
        <v>40.153750000000002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247</v>
      </c>
      <c r="AH1603" s="150">
        <v>0</v>
      </c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 x14ac:dyDescent="0.2">
      <c r="A1604" s="157"/>
      <c r="B1604" s="158"/>
      <c r="C1604" s="199" t="s">
        <v>1571</v>
      </c>
      <c r="D1604" s="189"/>
      <c r="E1604" s="190">
        <v>-2.875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247</v>
      </c>
      <c r="AH1604" s="150">
        <v>0</v>
      </c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57"/>
      <c r="B1605" s="158"/>
      <c r="C1605" s="199" t="s">
        <v>1572</v>
      </c>
      <c r="D1605" s="189"/>
      <c r="E1605" s="190">
        <v>-2.25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247</v>
      </c>
      <c r="AH1605" s="150">
        <v>0</v>
      </c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outlineLevel="1" x14ac:dyDescent="0.2">
      <c r="A1606" s="157"/>
      <c r="B1606" s="158"/>
      <c r="C1606" s="199" t="s">
        <v>1573</v>
      </c>
      <c r="D1606" s="189"/>
      <c r="E1606" s="190">
        <v>-1.2150000000000001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247</v>
      </c>
      <c r="AH1606" s="150">
        <v>0</v>
      </c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 x14ac:dyDescent="0.2">
      <c r="A1607" s="157"/>
      <c r="B1607" s="158"/>
      <c r="C1607" s="199" t="s">
        <v>1574</v>
      </c>
      <c r="D1607" s="189"/>
      <c r="E1607" s="190">
        <v>-1.863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247</v>
      </c>
      <c r="AH1607" s="150">
        <v>0</v>
      </c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 x14ac:dyDescent="0.2">
      <c r="A1608" s="157"/>
      <c r="B1608" s="158"/>
      <c r="C1608" s="199" t="s">
        <v>1575</v>
      </c>
      <c r="D1608" s="189"/>
      <c r="E1608" s="190">
        <v>-1.125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247</v>
      </c>
      <c r="AH1608" s="150">
        <v>0</v>
      </c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 x14ac:dyDescent="0.2">
      <c r="A1609" s="167">
        <v>255</v>
      </c>
      <c r="B1609" s="168" t="s">
        <v>1576</v>
      </c>
      <c r="C1609" s="184" t="s">
        <v>1577</v>
      </c>
      <c r="D1609" s="169" t="s">
        <v>240</v>
      </c>
      <c r="E1609" s="170">
        <v>34.942</v>
      </c>
      <c r="F1609" s="171">
        <v>172</v>
      </c>
      <c r="G1609" s="172">
        <f>ROUND(E1609*F1609,2)</f>
        <v>6010.02</v>
      </c>
      <c r="H1609" s="171">
        <v>34.65</v>
      </c>
      <c r="I1609" s="172">
        <f>ROUND(E1609*H1609,2)</f>
        <v>1210.74</v>
      </c>
      <c r="J1609" s="171">
        <v>137.35</v>
      </c>
      <c r="K1609" s="172">
        <f>ROUND(E1609*J1609,2)</f>
        <v>4799.28</v>
      </c>
      <c r="L1609" s="172">
        <v>21</v>
      </c>
      <c r="M1609" s="172">
        <f>G1609*(1+L1609/100)</f>
        <v>7272.1242000000002</v>
      </c>
      <c r="N1609" s="172">
        <v>3.0000000000000001E-3</v>
      </c>
      <c r="O1609" s="172">
        <f>ROUND(E1609*N1609,2)</f>
        <v>0.1</v>
      </c>
      <c r="P1609" s="172">
        <v>0</v>
      </c>
      <c r="Q1609" s="172">
        <f>ROUND(E1609*P1609,2)</f>
        <v>0</v>
      </c>
      <c r="R1609" s="172" t="s">
        <v>1538</v>
      </c>
      <c r="S1609" s="172" t="s">
        <v>201</v>
      </c>
      <c r="T1609" s="173" t="s">
        <v>201</v>
      </c>
      <c r="U1609" s="159">
        <v>0.28000000000000003</v>
      </c>
      <c r="V1609" s="159">
        <f>ROUND(E1609*U1609,2)</f>
        <v>9.7799999999999994</v>
      </c>
      <c r="W1609" s="159"/>
      <c r="X1609" s="159" t="s">
        <v>242</v>
      </c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243</v>
      </c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 x14ac:dyDescent="0.2">
      <c r="A1610" s="157"/>
      <c r="B1610" s="158"/>
      <c r="C1610" s="262" t="s">
        <v>1578</v>
      </c>
      <c r="D1610" s="263"/>
      <c r="E1610" s="263"/>
      <c r="F1610" s="263"/>
      <c r="G1610" s="263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206</v>
      </c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74" t="str">
        <f>C1610</f>
        <v>Očištění povrchu stěny od prachu, nařezání izolačních desek na požadovaný rozměr, nanesení lepicího tmelu, osazení desek.</v>
      </c>
      <c r="BB1610" s="150"/>
      <c r="BC1610" s="150"/>
      <c r="BD1610" s="150"/>
      <c r="BE1610" s="150"/>
      <c r="BF1610" s="150"/>
      <c r="BG1610" s="150"/>
      <c r="BH1610" s="150"/>
    </row>
    <row r="1611" spans="1:60" outlineLevel="1" x14ac:dyDescent="0.2">
      <c r="A1611" s="157"/>
      <c r="B1611" s="158"/>
      <c r="C1611" s="199" t="s">
        <v>486</v>
      </c>
      <c r="D1611" s="189"/>
      <c r="E1611" s="190"/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247</v>
      </c>
      <c r="AH1611" s="150">
        <v>0</v>
      </c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 x14ac:dyDescent="0.2">
      <c r="A1612" s="157"/>
      <c r="B1612" s="158"/>
      <c r="C1612" s="199" t="s">
        <v>487</v>
      </c>
      <c r="D1612" s="189"/>
      <c r="E1612" s="190"/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247</v>
      </c>
      <c r="AH1612" s="150">
        <v>0</v>
      </c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 x14ac:dyDescent="0.2">
      <c r="A1613" s="157"/>
      <c r="B1613" s="158"/>
      <c r="C1613" s="199" t="s">
        <v>1579</v>
      </c>
      <c r="D1613" s="189"/>
      <c r="E1613" s="190"/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247</v>
      </c>
      <c r="AH1613" s="150">
        <v>0</v>
      </c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 x14ac:dyDescent="0.2">
      <c r="A1614" s="157"/>
      <c r="B1614" s="158"/>
      <c r="C1614" s="199" t="s">
        <v>1580</v>
      </c>
      <c r="D1614" s="189"/>
      <c r="E1614" s="190">
        <v>9.1026000000000007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247</v>
      </c>
      <c r="AH1614" s="150">
        <v>0</v>
      </c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 x14ac:dyDescent="0.2">
      <c r="A1615" s="157"/>
      <c r="B1615" s="158"/>
      <c r="C1615" s="199" t="s">
        <v>1581</v>
      </c>
      <c r="D1615" s="189"/>
      <c r="E1615" s="190">
        <v>9.2079000000000004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247</v>
      </c>
      <c r="AH1615" s="150">
        <v>0</v>
      </c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57"/>
      <c r="B1616" s="158"/>
      <c r="C1616" s="199" t="s">
        <v>1582</v>
      </c>
      <c r="D1616" s="189"/>
      <c r="E1616" s="190"/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247</v>
      </c>
      <c r="AH1616" s="150">
        <v>0</v>
      </c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 x14ac:dyDescent="0.2">
      <c r="A1617" s="157"/>
      <c r="B1617" s="158"/>
      <c r="C1617" s="199" t="s">
        <v>1583</v>
      </c>
      <c r="D1617" s="189"/>
      <c r="E1617" s="190">
        <v>9.1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247</v>
      </c>
      <c r="AH1617" s="150">
        <v>0</v>
      </c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 x14ac:dyDescent="0.2">
      <c r="A1618" s="157"/>
      <c r="B1618" s="158"/>
      <c r="C1618" s="199" t="s">
        <v>1584</v>
      </c>
      <c r="D1618" s="189"/>
      <c r="E1618" s="190">
        <v>4.6826999999999996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247</v>
      </c>
      <c r="AH1618" s="150">
        <v>0</v>
      </c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 x14ac:dyDescent="0.2">
      <c r="A1619" s="157"/>
      <c r="B1619" s="158"/>
      <c r="C1619" s="199" t="s">
        <v>1585</v>
      </c>
      <c r="D1619" s="189"/>
      <c r="E1619" s="190"/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247</v>
      </c>
      <c r="AH1619" s="150">
        <v>0</v>
      </c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57"/>
      <c r="B1620" s="158"/>
      <c r="C1620" s="199" t="s">
        <v>1586</v>
      </c>
      <c r="D1620" s="189"/>
      <c r="E1620" s="190">
        <v>2.4287999999999998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247</v>
      </c>
      <c r="AH1620" s="150">
        <v>0</v>
      </c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57"/>
      <c r="B1621" s="158"/>
      <c r="C1621" s="199" t="s">
        <v>246</v>
      </c>
      <c r="D1621" s="189"/>
      <c r="E1621" s="190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247</v>
      </c>
      <c r="AH1621" s="150">
        <v>0</v>
      </c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57"/>
      <c r="B1622" s="158"/>
      <c r="C1622" s="199" t="s">
        <v>1587</v>
      </c>
      <c r="D1622" s="189"/>
      <c r="E1622" s="190">
        <v>0.42</v>
      </c>
      <c r="F1622" s="159"/>
      <c r="G1622" s="159"/>
      <c r="H1622" s="159"/>
      <c r="I1622" s="159"/>
      <c r="J1622" s="159"/>
      <c r="K1622" s="159"/>
      <c r="L1622" s="159"/>
      <c r="M1622" s="159"/>
      <c r="N1622" s="159"/>
      <c r="O1622" s="159"/>
      <c r="P1622" s="159"/>
      <c r="Q1622" s="159"/>
      <c r="R1622" s="159"/>
      <c r="S1622" s="159"/>
      <c r="T1622" s="159"/>
      <c r="U1622" s="159"/>
      <c r="V1622" s="159"/>
      <c r="W1622" s="159"/>
      <c r="X1622" s="159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247</v>
      </c>
      <c r="AH1622" s="150">
        <v>0</v>
      </c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67">
        <v>256</v>
      </c>
      <c r="B1623" s="168" t="s">
        <v>1588</v>
      </c>
      <c r="C1623" s="184" t="s">
        <v>1589</v>
      </c>
      <c r="D1623" s="169" t="s">
        <v>240</v>
      </c>
      <c r="E1623" s="170">
        <v>219.16</v>
      </c>
      <c r="F1623" s="171">
        <v>124.5</v>
      </c>
      <c r="G1623" s="172">
        <f>ROUND(E1623*F1623,2)</f>
        <v>27285.42</v>
      </c>
      <c r="H1623" s="171">
        <v>45.89</v>
      </c>
      <c r="I1623" s="172">
        <f>ROUND(E1623*H1623,2)</f>
        <v>10057.25</v>
      </c>
      <c r="J1623" s="171">
        <v>78.61</v>
      </c>
      <c r="K1623" s="172">
        <f>ROUND(E1623*J1623,2)</f>
        <v>17228.169999999998</v>
      </c>
      <c r="L1623" s="172">
        <v>21</v>
      </c>
      <c r="M1623" s="172">
        <f>G1623*(1+L1623/100)</f>
        <v>33015.358199999995</v>
      </c>
      <c r="N1623" s="172">
        <v>3.3E-4</v>
      </c>
      <c r="O1623" s="172">
        <f>ROUND(E1623*N1623,2)</f>
        <v>7.0000000000000007E-2</v>
      </c>
      <c r="P1623" s="172">
        <v>0</v>
      </c>
      <c r="Q1623" s="172">
        <f>ROUND(E1623*P1623,2)</f>
        <v>0</v>
      </c>
      <c r="R1623" s="172" t="s">
        <v>1538</v>
      </c>
      <c r="S1623" s="172" t="s">
        <v>201</v>
      </c>
      <c r="T1623" s="173" t="s">
        <v>201</v>
      </c>
      <c r="U1623" s="159">
        <v>0.16</v>
      </c>
      <c r="V1623" s="159">
        <f>ROUND(E1623*U1623,2)</f>
        <v>35.07</v>
      </c>
      <c r="W1623" s="159"/>
      <c r="X1623" s="159" t="s">
        <v>242</v>
      </c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243</v>
      </c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57"/>
      <c r="B1624" s="158"/>
      <c r="C1624" s="262" t="s">
        <v>1590</v>
      </c>
      <c r="D1624" s="263"/>
      <c r="E1624" s="263"/>
      <c r="F1624" s="263"/>
      <c r="G1624" s="263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206</v>
      </c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57"/>
      <c r="B1625" s="158"/>
      <c r="C1625" s="199" t="s">
        <v>486</v>
      </c>
      <c r="D1625" s="189"/>
      <c r="E1625" s="190"/>
      <c r="F1625" s="159"/>
      <c r="G1625" s="159"/>
      <c r="H1625" s="159"/>
      <c r="I1625" s="159"/>
      <c r="J1625" s="159"/>
      <c r="K1625" s="159"/>
      <c r="L1625" s="159"/>
      <c r="M1625" s="159"/>
      <c r="N1625" s="159"/>
      <c r="O1625" s="159"/>
      <c r="P1625" s="159"/>
      <c r="Q1625" s="159"/>
      <c r="R1625" s="159"/>
      <c r="S1625" s="159"/>
      <c r="T1625" s="159"/>
      <c r="U1625" s="159"/>
      <c r="V1625" s="159"/>
      <c r="W1625" s="159"/>
      <c r="X1625" s="159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247</v>
      </c>
      <c r="AH1625" s="150">
        <v>0</v>
      </c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 x14ac:dyDescent="0.2">
      <c r="A1626" s="157"/>
      <c r="B1626" s="158"/>
      <c r="C1626" s="199" t="s">
        <v>1591</v>
      </c>
      <c r="D1626" s="189"/>
      <c r="E1626" s="190">
        <v>116.96</v>
      </c>
      <c r="F1626" s="159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  <c r="S1626" s="159"/>
      <c r="T1626" s="159"/>
      <c r="U1626" s="159"/>
      <c r="V1626" s="159"/>
      <c r="W1626" s="159"/>
      <c r="X1626" s="159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247</v>
      </c>
      <c r="AH1626" s="150">
        <v>0</v>
      </c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57"/>
      <c r="B1627" s="158"/>
      <c r="C1627" s="199" t="s">
        <v>1592</v>
      </c>
      <c r="D1627" s="189"/>
      <c r="E1627" s="190">
        <v>100.2</v>
      </c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247</v>
      </c>
      <c r="AH1627" s="150">
        <v>0</v>
      </c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57"/>
      <c r="B1628" s="158"/>
      <c r="C1628" s="199" t="s">
        <v>1503</v>
      </c>
      <c r="D1628" s="189"/>
      <c r="E1628" s="190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9"/>
      <c r="T1628" s="159"/>
      <c r="U1628" s="159"/>
      <c r="V1628" s="159"/>
      <c r="W1628" s="159"/>
      <c r="X1628" s="159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247</v>
      </c>
      <c r="AH1628" s="150">
        <v>0</v>
      </c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57"/>
      <c r="B1629" s="158"/>
      <c r="C1629" s="199" t="s">
        <v>1593</v>
      </c>
      <c r="D1629" s="189"/>
      <c r="E1629" s="190">
        <v>2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247</v>
      </c>
      <c r="AH1629" s="150">
        <v>0</v>
      </c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ht="22.5" outlineLevel="1" x14ac:dyDescent="0.2">
      <c r="A1630" s="167">
        <v>257</v>
      </c>
      <c r="B1630" s="168" t="s">
        <v>1594</v>
      </c>
      <c r="C1630" s="184" t="s">
        <v>1595</v>
      </c>
      <c r="D1630" s="169" t="s">
        <v>240</v>
      </c>
      <c r="E1630" s="170">
        <v>171.83879999999999</v>
      </c>
      <c r="F1630" s="171">
        <v>41</v>
      </c>
      <c r="G1630" s="172">
        <f>ROUND(E1630*F1630,2)</f>
        <v>7045.39</v>
      </c>
      <c r="H1630" s="171">
        <v>6.62</v>
      </c>
      <c r="I1630" s="172">
        <f>ROUND(E1630*H1630,2)</f>
        <v>1137.57</v>
      </c>
      <c r="J1630" s="171">
        <v>34.380000000000003</v>
      </c>
      <c r="K1630" s="172">
        <f>ROUND(E1630*J1630,2)</f>
        <v>5907.82</v>
      </c>
      <c r="L1630" s="172">
        <v>21</v>
      </c>
      <c r="M1630" s="172">
        <f>G1630*(1+L1630/100)</f>
        <v>8524.9218999999994</v>
      </c>
      <c r="N1630" s="172">
        <v>1.0000000000000001E-5</v>
      </c>
      <c r="O1630" s="172">
        <f>ROUND(E1630*N1630,2)</f>
        <v>0</v>
      </c>
      <c r="P1630" s="172">
        <v>0</v>
      </c>
      <c r="Q1630" s="172">
        <f>ROUND(E1630*P1630,2)</f>
        <v>0</v>
      </c>
      <c r="R1630" s="172" t="s">
        <v>1538</v>
      </c>
      <c r="S1630" s="172" t="s">
        <v>201</v>
      </c>
      <c r="T1630" s="173" t="s">
        <v>201</v>
      </c>
      <c r="U1630" s="159">
        <v>7.0000000000000007E-2</v>
      </c>
      <c r="V1630" s="159">
        <f>ROUND(E1630*U1630,2)</f>
        <v>12.03</v>
      </c>
      <c r="W1630" s="159"/>
      <c r="X1630" s="159" t="s">
        <v>242</v>
      </c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243</v>
      </c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 x14ac:dyDescent="0.2">
      <c r="A1631" s="157"/>
      <c r="B1631" s="158"/>
      <c r="C1631" s="199" t="s">
        <v>246</v>
      </c>
      <c r="D1631" s="189"/>
      <c r="E1631" s="190"/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247</v>
      </c>
      <c r="AH1631" s="150">
        <v>0</v>
      </c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 x14ac:dyDescent="0.2">
      <c r="A1632" s="157"/>
      <c r="B1632" s="158"/>
      <c r="C1632" s="199" t="s">
        <v>1030</v>
      </c>
      <c r="D1632" s="189"/>
      <c r="E1632" s="190"/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9"/>
      <c r="T1632" s="159"/>
      <c r="U1632" s="159"/>
      <c r="V1632" s="159"/>
      <c r="W1632" s="159"/>
      <c r="X1632" s="159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247</v>
      </c>
      <c r="AH1632" s="150">
        <v>0</v>
      </c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 x14ac:dyDescent="0.2">
      <c r="A1633" s="157"/>
      <c r="B1633" s="158"/>
      <c r="C1633" s="199" t="s">
        <v>1031</v>
      </c>
      <c r="D1633" s="189"/>
      <c r="E1633" s="190">
        <v>6.53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247</v>
      </c>
      <c r="AH1633" s="150">
        <v>0</v>
      </c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7"/>
      <c r="B1634" s="158"/>
      <c r="C1634" s="199" t="s">
        <v>1032</v>
      </c>
      <c r="D1634" s="189"/>
      <c r="E1634" s="190">
        <v>2.7</v>
      </c>
      <c r="F1634" s="159"/>
      <c r="G1634" s="159"/>
      <c r="H1634" s="159"/>
      <c r="I1634" s="159"/>
      <c r="J1634" s="159"/>
      <c r="K1634" s="159"/>
      <c r="L1634" s="159"/>
      <c r="M1634" s="159"/>
      <c r="N1634" s="159"/>
      <c r="O1634" s="159"/>
      <c r="P1634" s="159"/>
      <c r="Q1634" s="159"/>
      <c r="R1634" s="159"/>
      <c r="S1634" s="159"/>
      <c r="T1634" s="159"/>
      <c r="U1634" s="159"/>
      <c r="V1634" s="159"/>
      <c r="W1634" s="159"/>
      <c r="X1634" s="159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247</v>
      </c>
      <c r="AH1634" s="150">
        <v>0</v>
      </c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57"/>
      <c r="B1635" s="158"/>
      <c r="C1635" s="199" t="s">
        <v>767</v>
      </c>
      <c r="D1635" s="189"/>
      <c r="E1635" s="190">
        <v>13.66</v>
      </c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247</v>
      </c>
      <c r="AH1635" s="150">
        <v>0</v>
      </c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7"/>
      <c r="B1636" s="158"/>
      <c r="C1636" s="199" t="s">
        <v>1033</v>
      </c>
      <c r="D1636" s="189"/>
      <c r="E1636" s="190">
        <v>35.020000000000003</v>
      </c>
      <c r="F1636" s="159"/>
      <c r="G1636" s="159"/>
      <c r="H1636" s="159"/>
      <c r="I1636" s="159"/>
      <c r="J1636" s="159"/>
      <c r="K1636" s="159"/>
      <c r="L1636" s="159"/>
      <c r="M1636" s="159"/>
      <c r="N1636" s="159"/>
      <c r="O1636" s="159"/>
      <c r="P1636" s="159"/>
      <c r="Q1636" s="159"/>
      <c r="R1636" s="159"/>
      <c r="S1636" s="159"/>
      <c r="T1636" s="159"/>
      <c r="U1636" s="159"/>
      <c r="V1636" s="159"/>
      <c r="W1636" s="159"/>
      <c r="X1636" s="159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247</v>
      </c>
      <c r="AH1636" s="150">
        <v>0</v>
      </c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57"/>
      <c r="B1637" s="158"/>
      <c r="C1637" s="199" t="s">
        <v>832</v>
      </c>
      <c r="D1637" s="189"/>
      <c r="E1637" s="190">
        <v>4.66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247</v>
      </c>
      <c r="AH1637" s="150">
        <v>0</v>
      </c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7"/>
      <c r="B1638" s="158"/>
      <c r="C1638" s="199" t="s">
        <v>834</v>
      </c>
      <c r="D1638" s="189"/>
      <c r="E1638" s="190">
        <v>1.45</v>
      </c>
      <c r="F1638" s="159"/>
      <c r="G1638" s="159"/>
      <c r="H1638" s="159"/>
      <c r="I1638" s="159"/>
      <c r="J1638" s="159"/>
      <c r="K1638" s="159"/>
      <c r="L1638" s="159"/>
      <c r="M1638" s="159"/>
      <c r="N1638" s="159"/>
      <c r="O1638" s="159"/>
      <c r="P1638" s="159"/>
      <c r="Q1638" s="159"/>
      <c r="R1638" s="159"/>
      <c r="S1638" s="159"/>
      <c r="T1638" s="159"/>
      <c r="U1638" s="159"/>
      <c r="V1638" s="159"/>
      <c r="W1638" s="159"/>
      <c r="X1638" s="159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247</v>
      </c>
      <c r="AH1638" s="150">
        <v>0</v>
      </c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 x14ac:dyDescent="0.2">
      <c r="A1639" s="157"/>
      <c r="B1639" s="158"/>
      <c r="C1639" s="199" t="s">
        <v>835</v>
      </c>
      <c r="D1639" s="189"/>
      <c r="E1639" s="190">
        <v>1.52</v>
      </c>
      <c r="F1639" s="159"/>
      <c r="G1639" s="159"/>
      <c r="H1639" s="159"/>
      <c r="I1639" s="159"/>
      <c r="J1639" s="159"/>
      <c r="K1639" s="159"/>
      <c r="L1639" s="159"/>
      <c r="M1639" s="159"/>
      <c r="N1639" s="159"/>
      <c r="O1639" s="159"/>
      <c r="P1639" s="159"/>
      <c r="Q1639" s="159"/>
      <c r="R1639" s="159"/>
      <c r="S1639" s="159"/>
      <c r="T1639" s="159"/>
      <c r="U1639" s="159"/>
      <c r="V1639" s="159"/>
      <c r="W1639" s="159"/>
      <c r="X1639" s="159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247</v>
      </c>
      <c r="AH1639" s="150">
        <v>0</v>
      </c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 x14ac:dyDescent="0.2">
      <c r="A1640" s="157"/>
      <c r="B1640" s="158"/>
      <c r="C1640" s="199" t="s">
        <v>836</v>
      </c>
      <c r="D1640" s="189"/>
      <c r="E1640" s="190">
        <v>2.7</v>
      </c>
      <c r="F1640" s="159"/>
      <c r="G1640" s="159"/>
      <c r="H1640" s="159"/>
      <c r="I1640" s="159"/>
      <c r="J1640" s="159"/>
      <c r="K1640" s="159"/>
      <c r="L1640" s="159"/>
      <c r="M1640" s="159"/>
      <c r="N1640" s="159"/>
      <c r="O1640" s="159"/>
      <c r="P1640" s="159"/>
      <c r="Q1640" s="159"/>
      <c r="R1640" s="159"/>
      <c r="S1640" s="159"/>
      <c r="T1640" s="159"/>
      <c r="U1640" s="159"/>
      <c r="V1640" s="159"/>
      <c r="W1640" s="159"/>
      <c r="X1640" s="159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247</v>
      </c>
      <c r="AH1640" s="150">
        <v>0</v>
      </c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7"/>
      <c r="B1641" s="158"/>
      <c r="C1641" s="199" t="s">
        <v>1034</v>
      </c>
      <c r="D1641" s="189"/>
      <c r="E1641" s="190"/>
      <c r="F1641" s="159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9"/>
      <c r="T1641" s="159"/>
      <c r="U1641" s="159"/>
      <c r="V1641" s="159"/>
      <c r="W1641" s="159"/>
      <c r="X1641" s="159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247</v>
      </c>
      <c r="AH1641" s="150">
        <v>0</v>
      </c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 x14ac:dyDescent="0.2">
      <c r="A1642" s="157"/>
      <c r="B1642" s="158"/>
      <c r="C1642" s="199" t="s">
        <v>819</v>
      </c>
      <c r="D1642" s="189"/>
      <c r="E1642" s="190">
        <v>22.43</v>
      </c>
      <c r="F1642" s="159"/>
      <c r="G1642" s="159"/>
      <c r="H1642" s="159"/>
      <c r="I1642" s="159"/>
      <c r="J1642" s="159"/>
      <c r="K1642" s="159"/>
      <c r="L1642" s="159"/>
      <c r="M1642" s="159"/>
      <c r="N1642" s="159"/>
      <c r="O1642" s="159"/>
      <c r="P1642" s="159"/>
      <c r="Q1642" s="159"/>
      <c r="R1642" s="159"/>
      <c r="S1642" s="159"/>
      <c r="T1642" s="159"/>
      <c r="U1642" s="159"/>
      <c r="V1642" s="159"/>
      <c r="W1642" s="159"/>
      <c r="X1642" s="159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247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 x14ac:dyDescent="0.2">
      <c r="A1643" s="157"/>
      <c r="B1643" s="158"/>
      <c r="C1643" s="199" t="s">
        <v>1035</v>
      </c>
      <c r="D1643" s="189"/>
      <c r="E1643" s="190"/>
      <c r="F1643" s="159"/>
      <c r="G1643" s="159"/>
      <c r="H1643" s="159"/>
      <c r="I1643" s="159"/>
      <c r="J1643" s="159"/>
      <c r="K1643" s="159"/>
      <c r="L1643" s="159"/>
      <c r="M1643" s="159"/>
      <c r="N1643" s="159"/>
      <c r="O1643" s="159"/>
      <c r="P1643" s="159"/>
      <c r="Q1643" s="159"/>
      <c r="R1643" s="159"/>
      <c r="S1643" s="159"/>
      <c r="T1643" s="159"/>
      <c r="U1643" s="159"/>
      <c r="V1643" s="159"/>
      <c r="W1643" s="159"/>
      <c r="X1643" s="159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247</v>
      </c>
      <c r="AH1643" s="150">
        <v>0</v>
      </c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outlineLevel="1" x14ac:dyDescent="0.2">
      <c r="A1644" s="157"/>
      <c r="B1644" s="158"/>
      <c r="C1644" s="199" t="s">
        <v>830</v>
      </c>
      <c r="D1644" s="189"/>
      <c r="E1644" s="190">
        <v>39.9</v>
      </c>
      <c r="F1644" s="159"/>
      <c r="G1644" s="159"/>
      <c r="H1644" s="159"/>
      <c r="I1644" s="159"/>
      <c r="J1644" s="159"/>
      <c r="K1644" s="159"/>
      <c r="L1644" s="159"/>
      <c r="M1644" s="159"/>
      <c r="N1644" s="159"/>
      <c r="O1644" s="159"/>
      <c r="P1644" s="159"/>
      <c r="Q1644" s="159"/>
      <c r="R1644" s="159"/>
      <c r="S1644" s="159"/>
      <c r="T1644" s="159"/>
      <c r="U1644" s="159"/>
      <c r="V1644" s="159"/>
      <c r="W1644" s="159"/>
      <c r="X1644" s="159"/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247</v>
      </c>
      <c r="AH1644" s="150">
        <v>0</v>
      </c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outlineLevel="1" x14ac:dyDescent="0.2">
      <c r="A1645" s="157"/>
      <c r="B1645" s="158"/>
      <c r="C1645" s="199" t="s">
        <v>820</v>
      </c>
      <c r="D1645" s="189"/>
      <c r="E1645" s="190">
        <v>6.77</v>
      </c>
      <c r="F1645" s="159"/>
      <c r="G1645" s="159"/>
      <c r="H1645" s="159"/>
      <c r="I1645" s="159"/>
      <c r="J1645" s="159"/>
      <c r="K1645" s="159"/>
      <c r="L1645" s="159"/>
      <c r="M1645" s="159"/>
      <c r="N1645" s="159"/>
      <c r="O1645" s="159"/>
      <c r="P1645" s="159"/>
      <c r="Q1645" s="159"/>
      <c r="R1645" s="159"/>
      <c r="S1645" s="159"/>
      <c r="T1645" s="159"/>
      <c r="U1645" s="159"/>
      <c r="V1645" s="159"/>
      <c r="W1645" s="159"/>
      <c r="X1645" s="159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247</v>
      </c>
      <c r="AH1645" s="150">
        <v>0</v>
      </c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7"/>
      <c r="B1646" s="158"/>
      <c r="C1646" s="199" t="s">
        <v>1036</v>
      </c>
      <c r="D1646" s="189"/>
      <c r="E1646" s="190"/>
      <c r="F1646" s="159"/>
      <c r="G1646" s="159"/>
      <c r="H1646" s="159"/>
      <c r="I1646" s="159"/>
      <c r="J1646" s="159"/>
      <c r="K1646" s="159"/>
      <c r="L1646" s="159"/>
      <c r="M1646" s="159"/>
      <c r="N1646" s="159"/>
      <c r="O1646" s="159"/>
      <c r="P1646" s="159"/>
      <c r="Q1646" s="159"/>
      <c r="R1646" s="159"/>
      <c r="S1646" s="159"/>
      <c r="T1646" s="159"/>
      <c r="U1646" s="159"/>
      <c r="V1646" s="159"/>
      <c r="W1646" s="159"/>
      <c r="X1646" s="159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247</v>
      </c>
      <c r="AH1646" s="150">
        <v>0</v>
      </c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outlineLevel="1" x14ac:dyDescent="0.2">
      <c r="A1647" s="157"/>
      <c r="B1647" s="158"/>
      <c r="C1647" s="199" t="s">
        <v>1037</v>
      </c>
      <c r="D1647" s="189"/>
      <c r="E1647" s="190">
        <v>8.48</v>
      </c>
      <c r="F1647" s="159"/>
      <c r="G1647" s="159"/>
      <c r="H1647" s="159"/>
      <c r="I1647" s="159"/>
      <c r="J1647" s="159"/>
      <c r="K1647" s="159"/>
      <c r="L1647" s="159"/>
      <c r="M1647" s="159"/>
      <c r="N1647" s="159"/>
      <c r="O1647" s="159"/>
      <c r="P1647" s="159"/>
      <c r="Q1647" s="159"/>
      <c r="R1647" s="159"/>
      <c r="S1647" s="159"/>
      <c r="T1647" s="159"/>
      <c r="U1647" s="159"/>
      <c r="V1647" s="159"/>
      <c r="W1647" s="159"/>
      <c r="X1647" s="159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247</v>
      </c>
      <c r="AH1647" s="150">
        <v>0</v>
      </c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7"/>
      <c r="B1648" s="158"/>
      <c r="C1648" s="199" t="s">
        <v>822</v>
      </c>
      <c r="D1648" s="189"/>
      <c r="E1648" s="190">
        <v>2.5099999999999998</v>
      </c>
      <c r="F1648" s="159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9"/>
      <c r="T1648" s="159"/>
      <c r="U1648" s="159"/>
      <c r="V1648" s="159"/>
      <c r="W1648" s="159"/>
      <c r="X1648" s="159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247</v>
      </c>
      <c r="AH1648" s="150">
        <v>0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7"/>
      <c r="B1649" s="158"/>
      <c r="C1649" s="199" t="s">
        <v>823</v>
      </c>
      <c r="D1649" s="189"/>
      <c r="E1649" s="190">
        <v>1.32</v>
      </c>
      <c r="F1649" s="159"/>
      <c r="G1649" s="159"/>
      <c r="H1649" s="159"/>
      <c r="I1649" s="159"/>
      <c r="J1649" s="159"/>
      <c r="K1649" s="159"/>
      <c r="L1649" s="159"/>
      <c r="M1649" s="159"/>
      <c r="N1649" s="159"/>
      <c r="O1649" s="159"/>
      <c r="P1649" s="159"/>
      <c r="Q1649" s="159"/>
      <c r="R1649" s="159"/>
      <c r="S1649" s="159"/>
      <c r="T1649" s="159"/>
      <c r="U1649" s="159"/>
      <c r="V1649" s="159"/>
      <c r="W1649" s="159"/>
      <c r="X1649" s="159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247</v>
      </c>
      <c r="AH1649" s="150">
        <v>0</v>
      </c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7"/>
      <c r="B1650" s="158"/>
      <c r="C1650" s="199" t="s">
        <v>824</v>
      </c>
      <c r="D1650" s="189"/>
      <c r="E1650" s="190">
        <v>5.16</v>
      </c>
      <c r="F1650" s="159"/>
      <c r="G1650" s="159"/>
      <c r="H1650" s="159"/>
      <c r="I1650" s="159"/>
      <c r="J1650" s="159"/>
      <c r="K1650" s="159"/>
      <c r="L1650" s="159"/>
      <c r="M1650" s="159"/>
      <c r="N1650" s="159"/>
      <c r="O1650" s="159"/>
      <c r="P1650" s="159"/>
      <c r="Q1650" s="159"/>
      <c r="R1650" s="159"/>
      <c r="S1650" s="159"/>
      <c r="T1650" s="159"/>
      <c r="U1650" s="159"/>
      <c r="V1650" s="159"/>
      <c r="W1650" s="159"/>
      <c r="X1650" s="159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247</v>
      </c>
      <c r="AH1650" s="150">
        <v>0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57"/>
      <c r="B1651" s="158"/>
      <c r="C1651" s="199" t="s">
        <v>825</v>
      </c>
      <c r="D1651" s="189"/>
      <c r="E1651" s="190">
        <v>3.54</v>
      </c>
      <c r="F1651" s="159"/>
      <c r="G1651" s="159"/>
      <c r="H1651" s="159"/>
      <c r="I1651" s="159"/>
      <c r="J1651" s="159"/>
      <c r="K1651" s="159"/>
      <c r="L1651" s="159"/>
      <c r="M1651" s="159"/>
      <c r="N1651" s="159"/>
      <c r="O1651" s="159"/>
      <c r="P1651" s="159"/>
      <c r="Q1651" s="159"/>
      <c r="R1651" s="159"/>
      <c r="S1651" s="159"/>
      <c r="T1651" s="159"/>
      <c r="U1651" s="159"/>
      <c r="V1651" s="159"/>
      <c r="W1651" s="159"/>
      <c r="X1651" s="159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247</v>
      </c>
      <c r="AH1651" s="150">
        <v>0</v>
      </c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7"/>
      <c r="B1652" s="158"/>
      <c r="C1652" s="199" t="s">
        <v>1038</v>
      </c>
      <c r="D1652" s="189"/>
      <c r="E1652" s="190"/>
      <c r="F1652" s="159"/>
      <c r="G1652" s="159"/>
      <c r="H1652" s="159"/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59"/>
      <c r="S1652" s="159"/>
      <c r="T1652" s="159"/>
      <c r="U1652" s="159"/>
      <c r="V1652" s="159"/>
      <c r="W1652" s="159"/>
      <c r="X1652" s="159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247</v>
      </c>
      <c r="AH1652" s="150">
        <v>0</v>
      </c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 x14ac:dyDescent="0.2">
      <c r="A1653" s="157"/>
      <c r="B1653" s="158"/>
      <c r="C1653" s="199" t="s">
        <v>833</v>
      </c>
      <c r="D1653" s="189"/>
      <c r="E1653" s="190">
        <v>1.64</v>
      </c>
      <c r="F1653" s="159"/>
      <c r="G1653" s="159"/>
      <c r="H1653" s="159"/>
      <c r="I1653" s="159"/>
      <c r="J1653" s="159"/>
      <c r="K1653" s="159"/>
      <c r="L1653" s="159"/>
      <c r="M1653" s="159"/>
      <c r="N1653" s="159"/>
      <c r="O1653" s="159"/>
      <c r="P1653" s="159"/>
      <c r="Q1653" s="159"/>
      <c r="R1653" s="159"/>
      <c r="S1653" s="159"/>
      <c r="T1653" s="159"/>
      <c r="U1653" s="159"/>
      <c r="V1653" s="159"/>
      <c r="W1653" s="159"/>
      <c r="X1653" s="159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247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7"/>
      <c r="B1654" s="158"/>
      <c r="C1654" s="199" t="s">
        <v>1596</v>
      </c>
      <c r="D1654" s="189"/>
      <c r="E1654" s="190">
        <v>11.848800000000001</v>
      </c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59"/>
      <c r="S1654" s="159"/>
      <c r="T1654" s="159"/>
      <c r="U1654" s="159"/>
      <c r="V1654" s="159"/>
      <c r="W1654" s="159"/>
      <c r="X1654" s="159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247</v>
      </c>
      <c r="AH1654" s="150">
        <v>5</v>
      </c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 x14ac:dyDescent="0.2">
      <c r="A1655" s="167">
        <v>258</v>
      </c>
      <c r="B1655" s="168" t="s">
        <v>1597</v>
      </c>
      <c r="C1655" s="184" t="s">
        <v>1598</v>
      </c>
      <c r="D1655" s="169" t="s">
        <v>353</v>
      </c>
      <c r="E1655" s="170">
        <v>201.42959999999999</v>
      </c>
      <c r="F1655" s="171">
        <v>2.35</v>
      </c>
      <c r="G1655" s="172">
        <f>ROUND(E1655*F1655,2)</f>
        <v>473.36</v>
      </c>
      <c r="H1655" s="171">
        <v>2.35</v>
      </c>
      <c r="I1655" s="172">
        <f>ROUND(E1655*H1655,2)</f>
        <v>473.36</v>
      </c>
      <c r="J1655" s="171">
        <v>0</v>
      </c>
      <c r="K1655" s="172">
        <f>ROUND(E1655*J1655,2)</f>
        <v>0</v>
      </c>
      <c r="L1655" s="172">
        <v>21</v>
      </c>
      <c r="M1655" s="172">
        <f>G1655*(1+L1655/100)</f>
        <v>572.76559999999995</v>
      </c>
      <c r="N1655" s="172">
        <v>0</v>
      </c>
      <c r="O1655" s="172">
        <f>ROUND(E1655*N1655,2)</f>
        <v>0</v>
      </c>
      <c r="P1655" s="172">
        <v>0</v>
      </c>
      <c r="Q1655" s="172">
        <f>ROUND(E1655*P1655,2)</f>
        <v>0</v>
      </c>
      <c r="R1655" s="172" t="s">
        <v>339</v>
      </c>
      <c r="S1655" s="172" t="s">
        <v>201</v>
      </c>
      <c r="T1655" s="173" t="s">
        <v>201</v>
      </c>
      <c r="U1655" s="159">
        <v>0</v>
      </c>
      <c r="V1655" s="159">
        <f>ROUND(E1655*U1655,2)</f>
        <v>0</v>
      </c>
      <c r="W1655" s="159"/>
      <c r="X1655" s="159" t="s">
        <v>340</v>
      </c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341</v>
      </c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7"/>
      <c r="B1656" s="158"/>
      <c r="C1656" s="199" t="s">
        <v>1599</v>
      </c>
      <c r="D1656" s="189"/>
      <c r="E1656" s="190">
        <v>197.48</v>
      </c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9"/>
      <c r="T1656" s="159"/>
      <c r="U1656" s="159"/>
      <c r="V1656" s="159"/>
      <c r="W1656" s="159"/>
      <c r="X1656" s="159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247</v>
      </c>
      <c r="AH1656" s="150">
        <v>5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7"/>
      <c r="B1657" s="158"/>
      <c r="C1657" s="200" t="s">
        <v>1600</v>
      </c>
      <c r="D1657" s="191"/>
      <c r="E1657" s="192">
        <v>3.9496000000000002</v>
      </c>
      <c r="F1657" s="159"/>
      <c r="G1657" s="159"/>
      <c r="H1657" s="159"/>
      <c r="I1657" s="159"/>
      <c r="J1657" s="159"/>
      <c r="K1657" s="159"/>
      <c r="L1657" s="159"/>
      <c r="M1657" s="159"/>
      <c r="N1657" s="159"/>
      <c r="O1657" s="159"/>
      <c r="P1657" s="159"/>
      <c r="Q1657" s="159"/>
      <c r="R1657" s="159"/>
      <c r="S1657" s="159"/>
      <c r="T1657" s="159"/>
      <c r="U1657" s="159"/>
      <c r="V1657" s="159"/>
      <c r="W1657" s="159"/>
      <c r="X1657" s="159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247</v>
      </c>
      <c r="AH1657" s="150">
        <v>4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ht="22.5" outlineLevel="1" x14ac:dyDescent="0.2">
      <c r="A1658" s="167">
        <v>259</v>
      </c>
      <c r="B1658" s="168" t="s">
        <v>1601</v>
      </c>
      <c r="C1658" s="184" t="s">
        <v>1602</v>
      </c>
      <c r="D1658" s="169" t="s">
        <v>252</v>
      </c>
      <c r="E1658" s="170">
        <v>1.617E-2</v>
      </c>
      <c r="F1658" s="171">
        <v>2340</v>
      </c>
      <c r="G1658" s="172">
        <f>ROUND(E1658*F1658,2)</f>
        <v>37.840000000000003</v>
      </c>
      <c r="H1658" s="171">
        <v>2340</v>
      </c>
      <c r="I1658" s="172">
        <f>ROUND(E1658*H1658,2)</f>
        <v>37.840000000000003</v>
      </c>
      <c r="J1658" s="171">
        <v>0</v>
      </c>
      <c r="K1658" s="172">
        <f>ROUND(E1658*J1658,2)</f>
        <v>0</v>
      </c>
      <c r="L1658" s="172">
        <v>21</v>
      </c>
      <c r="M1658" s="172">
        <f>G1658*(1+L1658/100)</f>
        <v>45.7864</v>
      </c>
      <c r="N1658" s="172">
        <v>0.03</v>
      </c>
      <c r="O1658" s="172">
        <f>ROUND(E1658*N1658,2)</f>
        <v>0</v>
      </c>
      <c r="P1658" s="172">
        <v>0</v>
      </c>
      <c r="Q1658" s="172">
        <f>ROUND(E1658*P1658,2)</f>
        <v>0</v>
      </c>
      <c r="R1658" s="172" t="s">
        <v>339</v>
      </c>
      <c r="S1658" s="172" t="s">
        <v>201</v>
      </c>
      <c r="T1658" s="173" t="s">
        <v>201</v>
      </c>
      <c r="U1658" s="159">
        <v>0</v>
      </c>
      <c r="V1658" s="159">
        <f>ROUND(E1658*U1658,2)</f>
        <v>0</v>
      </c>
      <c r="W1658" s="159"/>
      <c r="X1658" s="159" t="s">
        <v>340</v>
      </c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341</v>
      </c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57"/>
      <c r="B1659" s="158"/>
      <c r="C1659" s="199" t="s">
        <v>246</v>
      </c>
      <c r="D1659" s="189"/>
      <c r="E1659" s="190"/>
      <c r="F1659" s="159"/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  <c r="S1659" s="159"/>
      <c r="T1659" s="159"/>
      <c r="U1659" s="159"/>
      <c r="V1659" s="159"/>
      <c r="W1659" s="159"/>
      <c r="X1659" s="159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247</v>
      </c>
      <c r="AH1659" s="150">
        <v>0</v>
      </c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 x14ac:dyDescent="0.2">
      <c r="A1660" s="157"/>
      <c r="B1660" s="158"/>
      <c r="C1660" s="199" t="s">
        <v>1603</v>
      </c>
      <c r="D1660" s="189"/>
      <c r="E1660" s="190">
        <v>1.47E-2</v>
      </c>
      <c r="F1660" s="159"/>
      <c r="G1660" s="159"/>
      <c r="H1660" s="159"/>
      <c r="I1660" s="159"/>
      <c r="J1660" s="159"/>
      <c r="K1660" s="159"/>
      <c r="L1660" s="159"/>
      <c r="M1660" s="159"/>
      <c r="N1660" s="159"/>
      <c r="O1660" s="159"/>
      <c r="P1660" s="159"/>
      <c r="Q1660" s="159"/>
      <c r="R1660" s="159"/>
      <c r="S1660" s="159"/>
      <c r="T1660" s="159"/>
      <c r="U1660" s="159"/>
      <c r="V1660" s="159"/>
      <c r="W1660" s="159"/>
      <c r="X1660" s="159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247</v>
      </c>
      <c r="AH1660" s="150">
        <v>0</v>
      </c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 x14ac:dyDescent="0.2">
      <c r="A1661" s="157"/>
      <c r="B1661" s="158"/>
      <c r="C1661" s="200" t="s">
        <v>447</v>
      </c>
      <c r="D1661" s="191"/>
      <c r="E1661" s="192">
        <v>1.47E-3</v>
      </c>
      <c r="F1661" s="159"/>
      <c r="G1661" s="159"/>
      <c r="H1661" s="159"/>
      <c r="I1661" s="159"/>
      <c r="J1661" s="159"/>
      <c r="K1661" s="159"/>
      <c r="L1661" s="159"/>
      <c r="M1661" s="159"/>
      <c r="N1661" s="159"/>
      <c r="O1661" s="159"/>
      <c r="P1661" s="159"/>
      <c r="Q1661" s="159"/>
      <c r="R1661" s="159"/>
      <c r="S1661" s="159"/>
      <c r="T1661" s="159"/>
      <c r="U1661" s="159"/>
      <c r="V1661" s="159"/>
      <c r="W1661" s="159"/>
      <c r="X1661" s="159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247</v>
      </c>
      <c r="AH1661" s="150">
        <v>4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ht="22.5" outlineLevel="1" x14ac:dyDescent="0.2">
      <c r="A1662" s="167">
        <v>260</v>
      </c>
      <c r="B1662" s="168" t="s">
        <v>1604</v>
      </c>
      <c r="C1662" s="184" t="s">
        <v>1605</v>
      </c>
      <c r="D1662" s="169" t="s">
        <v>252</v>
      </c>
      <c r="E1662" s="170">
        <v>18.430440000000001</v>
      </c>
      <c r="F1662" s="171">
        <v>2550</v>
      </c>
      <c r="G1662" s="172">
        <f>ROUND(E1662*F1662,2)</f>
        <v>46997.62</v>
      </c>
      <c r="H1662" s="171">
        <v>2550</v>
      </c>
      <c r="I1662" s="172">
        <f>ROUND(E1662*H1662,2)</f>
        <v>46997.62</v>
      </c>
      <c r="J1662" s="171">
        <v>0</v>
      </c>
      <c r="K1662" s="172">
        <f>ROUND(E1662*J1662,2)</f>
        <v>0</v>
      </c>
      <c r="L1662" s="172">
        <v>21</v>
      </c>
      <c r="M1662" s="172">
        <f>G1662*(1+L1662/100)</f>
        <v>56867.120200000005</v>
      </c>
      <c r="N1662" s="172">
        <v>0.02</v>
      </c>
      <c r="O1662" s="172">
        <f>ROUND(E1662*N1662,2)</f>
        <v>0.37</v>
      </c>
      <c r="P1662" s="172">
        <v>0</v>
      </c>
      <c r="Q1662" s="172">
        <f>ROUND(E1662*P1662,2)</f>
        <v>0</v>
      </c>
      <c r="R1662" s="172" t="s">
        <v>339</v>
      </c>
      <c r="S1662" s="172" t="s">
        <v>201</v>
      </c>
      <c r="T1662" s="173" t="s">
        <v>201</v>
      </c>
      <c r="U1662" s="159">
        <v>0</v>
      </c>
      <c r="V1662" s="159">
        <f>ROUND(E1662*U1662,2)</f>
        <v>0</v>
      </c>
      <c r="W1662" s="159"/>
      <c r="X1662" s="159" t="s">
        <v>340</v>
      </c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341</v>
      </c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7"/>
      <c r="B1663" s="158"/>
      <c r="C1663" s="199" t="s">
        <v>486</v>
      </c>
      <c r="D1663" s="189"/>
      <c r="E1663" s="190"/>
      <c r="F1663" s="159"/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  <c r="S1663" s="159"/>
      <c r="T1663" s="159"/>
      <c r="U1663" s="159"/>
      <c r="V1663" s="159"/>
      <c r="W1663" s="159"/>
      <c r="X1663" s="159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247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7"/>
      <c r="B1664" s="158"/>
      <c r="C1664" s="199" t="s">
        <v>1606</v>
      </c>
      <c r="D1664" s="189"/>
      <c r="E1664" s="190">
        <v>9.3567999999999998</v>
      </c>
      <c r="F1664" s="159"/>
      <c r="G1664" s="159"/>
      <c r="H1664" s="159"/>
      <c r="I1664" s="159"/>
      <c r="J1664" s="159"/>
      <c r="K1664" s="159"/>
      <c r="L1664" s="159"/>
      <c r="M1664" s="159"/>
      <c r="N1664" s="159"/>
      <c r="O1664" s="159"/>
      <c r="P1664" s="159"/>
      <c r="Q1664" s="159"/>
      <c r="R1664" s="159"/>
      <c r="S1664" s="159"/>
      <c r="T1664" s="159"/>
      <c r="U1664" s="159"/>
      <c r="V1664" s="159"/>
      <c r="W1664" s="159"/>
      <c r="X1664" s="159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247</v>
      </c>
      <c r="AH1664" s="150">
        <v>0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7"/>
      <c r="B1665" s="158"/>
      <c r="C1665" s="199" t="s">
        <v>1607</v>
      </c>
      <c r="D1665" s="189"/>
      <c r="E1665" s="190">
        <v>8.016</v>
      </c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9"/>
      <c r="T1665" s="159"/>
      <c r="U1665" s="159"/>
      <c r="V1665" s="159"/>
      <c r="W1665" s="159"/>
      <c r="X1665" s="159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247</v>
      </c>
      <c r="AH1665" s="150">
        <v>0</v>
      </c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7"/>
      <c r="B1666" s="158"/>
      <c r="C1666" s="199" t="s">
        <v>1503</v>
      </c>
      <c r="D1666" s="189"/>
      <c r="E1666" s="190"/>
      <c r="F1666" s="159"/>
      <c r="G1666" s="159"/>
      <c r="H1666" s="159"/>
      <c r="I1666" s="159"/>
      <c r="J1666" s="159"/>
      <c r="K1666" s="159"/>
      <c r="L1666" s="159"/>
      <c r="M1666" s="159"/>
      <c r="N1666" s="159"/>
      <c r="O1666" s="159"/>
      <c r="P1666" s="159"/>
      <c r="Q1666" s="159"/>
      <c r="R1666" s="159"/>
      <c r="S1666" s="159"/>
      <c r="T1666" s="159"/>
      <c r="U1666" s="159"/>
      <c r="V1666" s="159"/>
      <c r="W1666" s="159"/>
      <c r="X1666" s="159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247</v>
      </c>
      <c r="AH1666" s="150">
        <v>0</v>
      </c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 x14ac:dyDescent="0.2">
      <c r="A1667" s="157"/>
      <c r="B1667" s="158"/>
      <c r="C1667" s="199" t="s">
        <v>1608</v>
      </c>
      <c r="D1667" s="189"/>
      <c r="E1667" s="190">
        <v>0.18</v>
      </c>
      <c r="F1667" s="159"/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  <c r="S1667" s="159"/>
      <c r="T1667" s="159"/>
      <c r="U1667" s="159"/>
      <c r="V1667" s="159"/>
      <c r="W1667" s="159"/>
      <c r="X1667" s="159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247</v>
      </c>
      <c r="AH1667" s="150">
        <v>0</v>
      </c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 x14ac:dyDescent="0.2">
      <c r="A1668" s="157"/>
      <c r="B1668" s="158"/>
      <c r="C1668" s="200" t="s">
        <v>429</v>
      </c>
      <c r="D1668" s="191"/>
      <c r="E1668" s="192">
        <v>0.87763999999999998</v>
      </c>
      <c r="F1668" s="159"/>
      <c r="G1668" s="15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247</v>
      </c>
      <c r="AH1668" s="150">
        <v>4</v>
      </c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ht="22.5" outlineLevel="1" x14ac:dyDescent="0.2">
      <c r="A1669" s="167">
        <v>261</v>
      </c>
      <c r="B1669" s="168" t="s">
        <v>1609</v>
      </c>
      <c r="C1669" s="184" t="s">
        <v>1610</v>
      </c>
      <c r="D1669" s="169" t="s">
        <v>252</v>
      </c>
      <c r="E1669" s="170">
        <v>20.336449999999999</v>
      </c>
      <c r="F1669" s="171">
        <v>3335</v>
      </c>
      <c r="G1669" s="172">
        <f>ROUND(E1669*F1669,2)</f>
        <v>67822.06</v>
      </c>
      <c r="H1669" s="171">
        <v>3335</v>
      </c>
      <c r="I1669" s="172">
        <f>ROUND(E1669*H1669,2)</f>
        <v>67822.06</v>
      </c>
      <c r="J1669" s="171">
        <v>0</v>
      </c>
      <c r="K1669" s="172">
        <f>ROUND(E1669*J1669,2)</f>
        <v>0</v>
      </c>
      <c r="L1669" s="172">
        <v>21</v>
      </c>
      <c r="M1669" s="172">
        <f>G1669*(1+L1669/100)</f>
        <v>82064.692599999995</v>
      </c>
      <c r="N1669" s="172">
        <v>2.5000000000000001E-2</v>
      </c>
      <c r="O1669" s="172">
        <f>ROUND(E1669*N1669,2)</f>
        <v>0.51</v>
      </c>
      <c r="P1669" s="172">
        <v>0</v>
      </c>
      <c r="Q1669" s="172">
        <f>ROUND(E1669*P1669,2)</f>
        <v>0</v>
      </c>
      <c r="R1669" s="172" t="s">
        <v>339</v>
      </c>
      <c r="S1669" s="172" t="s">
        <v>201</v>
      </c>
      <c r="T1669" s="173" t="s">
        <v>201</v>
      </c>
      <c r="U1669" s="159">
        <v>0</v>
      </c>
      <c r="V1669" s="159">
        <f>ROUND(E1669*U1669,2)</f>
        <v>0</v>
      </c>
      <c r="W1669" s="159"/>
      <c r="X1669" s="159" t="s">
        <v>340</v>
      </c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341</v>
      </c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 x14ac:dyDescent="0.2">
      <c r="A1670" s="157"/>
      <c r="B1670" s="158"/>
      <c r="C1670" s="199" t="s">
        <v>1611</v>
      </c>
      <c r="D1670" s="189"/>
      <c r="E1670" s="190"/>
      <c r="F1670" s="159"/>
      <c r="G1670" s="15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247</v>
      </c>
      <c r="AH1670" s="150">
        <v>0</v>
      </c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 x14ac:dyDescent="0.2">
      <c r="A1671" s="157"/>
      <c r="B1671" s="158"/>
      <c r="C1671" s="201" t="s">
        <v>1004</v>
      </c>
      <c r="D1671" s="193"/>
      <c r="E1671" s="194"/>
      <c r="F1671" s="159"/>
      <c r="G1671" s="159"/>
      <c r="H1671" s="159"/>
      <c r="I1671" s="159"/>
      <c r="J1671" s="159"/>
      <c r="K1671" s="159"/>
      <c r="L1671" s="159"/>
      <c r="M1671" s="159"/>
      <c r="N1671" s="159"/>
      <c r="O1671" s="159"/>
      <c r="P1671" s="159"/>
      <c r="Q1671" s="159"/>
      <c r="R1671" s="159"/>
      <c r="S1671" s="159"/>
      <c r="T1671" s="159"/>
      <c r="U1671" s="159"/>
      <c r="V1671" s="159"/>
      <c r="W1671" s="159"/>
      <c r="X1671" s="159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247</v>
      </c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57"/>
      <c r="B1672" s="158"/>
      <c r="C1672" s="202" t="s">
        <v>1612</v>
      </c>
      <c r="D1672" s="193"/>
      <c r="E1672" s="194"/>
      <c r="F1672" s="159"/>
      <c r="G1672" s="15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247</v>
      </c>
      <c r="AH1672" s="150">
        <v>2</v>
      </c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57"/>
      <c r="B1673" s="158"/>
      <c r="C1673" s="202" t="s">
        <v>1613</v>
      </c>
      <c r="D1673" s="193"/>
      <c r="E1673" s="194"/>
      <c r="F1673" s="159"/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  <c r="S1673" s="159"/>
      <c r="T1673" s="159"/>
      <c r="U1673" s="159"/>
      <c r="V1673" s="159"/>
      <c r="W1673" s="159"/>
      <c r="X1673" s="159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247</v>
      </c>
      <c r="AH1673" s="150">
        <v>2</v>
      </c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 x14ac:dyDescent="0.2">
      <c r="A1674" s="157"/>
      <c r="B1674" s="158"/>
      <c r="C1674" s="202" t="s">
        <v>1614</v>
      </c>
      <c r="D1674" s="193"/>
      <c r="E1674" s="194"/>
      <c r="F1674" s="159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247</v>
      </c>
      <c r="AH1674" s="150">
        <v>2</v>
      </c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57"/>
      <c r="B1675" s="158"/>
      <c r="C1675" s="202" t="s">
        <v>1615</v>
      </c>
      <c r="D1675" s="193"/>
      <c r="E1675" s="194">
        <v>9.1026000000000007</v>
      </c>
      <c r="F1675" s="159"/>
      <c r="G1675" s="159"/>
      <c r="H1675" s="159"/>
      <c r="I1675" s="159"/>
      <c r="J1675" s="159"/>
      <c r="K1675" s="159"/>
      <c r="L1675" s="159"/>
      <c r="M1675" s="159"/>
      <c r="N1675" s="159"/>
      <c r="O1675" s="159"/>
      <c r="P1675" s="159"/>
      <c r="Q1675" s="159"/>
      <c r="R1675" s="159"/>
      <c r="S1675" s="159"/>
      <c r="T1675" s="159"/>
      <c r="U1675" s="159"/>
      <c r="V1675" s="159"/>
      <c r="W1675" s="159"/>
      <c r="X1675" s="159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247</v>
      </c>
      <c r="AH1675" s="150">
        <v>2</v>
      </c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outlineLevel="1" x14ac:dyDescent="0.2">
      <c r="A1676" s="157"/>
      <c r="B1676" s="158"/>
      <c r="C1676" s="202" t="s">
        <v>1616</v>
      </c>
      <c r="D1676" s="193"/>
      <c r="E1676" s="194">
        <v>9.2079000000000004</v>
      </c>
      <c r="F1676" s="159"/>
      <c r="G1676" s="15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247</v>
      </c>
      <c r="AH1676" s="150">
        <v>2</v>
      </c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57"/>
      <c r="B1677" s="158"/>
      <c r="C1677" s="202" t="s">
        <v>1617</v>
      </c>
      <c r="D1677" s="193"/>
      <c r="E1677" s="194"/>
      <c r="F1677" s="159"/>
      <c r="G1677" s="159"/>
      <c r="H1677" s="159"/>
      <c r="I1677" s="159"/>
      <c r="J1677" s="159"/>
      <c r="K1677" s="159"/>
      <c r="L1677" s="159"/>
      <c r="M1677" s="159"/>
      <c r="N1677" s="159"/>
      <c r="O1677" s="159"/>
      <c r="P1677" s="159"/>
      <c r="Q1677" s="159"/>
      <c r="R1677" s="159"/>
      <c r="S1677" s="159"/>
      <c r="T1677" s="159"/>
      <c r="U1677" s="159"/>
      <c r="V1677" s="159"/>
      <c r="W1677" s="159"/>
      <c r="X1677" s="159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247</v>
      </c>
      <c r="AH1677" s="150">
        <v>2</v>
      </c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 x14ac:dyDescent="0.2">
      <c r="A1678" s="157"/>
      <c r="B1678" s="158"/>
      <c r="C1678" s="202" t="s">
        <v>1618</v>
      </c>
      <c r="D1678" s="193"/>
      <c r="E1678" s="194">
        <v>9.1</v>
      </c>
      <c r="F1678" s="159"/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  <c r="S1678" s="159"/>
      <c r="T1678" s="159"/>
      <c r="U1678" s="159"/>
      <c r="V1678" s="159"/>
      <c r="W1678" s="159"/>
      <c r="X1678" s="159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247</v>
      </c>
      <c r="AH1678" s="150">
        <v>2</v>
      </c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 x14ac:dyDescent="0.2">
      <c r="A1679" s="157"/>
      <c r="B1679" s="158"/>
      <c r="C1679" s="202" t="s">
        <v>1619</v>
      </c>
      <c r="D1679" s="193"/>
      <c r="E1679" s="194">
        <v>4.6826999999999996</v>
      </c>
      <c r="F1679" s="159"/>
      <c r="G1679" s="159"/>
      <c r="H1679" s="159"/>
      <c r="I1679" s="159"/>
      <c r="J1679" s="159"/>
      <c r="K1679" s="159"/>
      <c r="L1679" s="159"/>
      <c r="M1679" s="159"/>
      <c r="N1679" s="159"/>
      <c r="O1679" s="159"/>
      <c r="P1679" s="159"/>
      <c r="Q1679" s="159"/>
      <c r="R1679" s="159"/>
      <c r="S1679" s="159"/>
      <c r="T1679" s="159"/>
      <c r="U1679" s="159"/>
      <c r="V1679" s="159"/>
      <c r="W1679" s="159"/>
      <c r="X1679" s="159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247</v>
      </c>
      <c r="AH1679" s="150">
        <v>2</v>
      </c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 x14ac:dyDescent="0.2">
      <c r="A1680" s="157"/>
      <c r="B1680" s="158"/>
      <c r="C1680" s="203" t="s">
        <v>1010</v>
      </c>
      <c r="D1680" s="195"/>
      <c r="E1680" s="196">
        <v>32.093200000000003</v>
      </c>
      <c r="F1680" s="159"/>
      <c r="G1680" s="159"/>
      <c r="H1680" s="159"/>
      <c r="I1680" s="159"/>
      <c r="J1680" s="159"/>
      <c r="K1680" s="159"/>
      <c r="L1680" s="159"/>
      <c r="M1680" s="159"/>
      <c r="N1680" s="159"/>
      <c r="O1680" s="159"/>
      <c r="P1680" s="159"/>
      <c r="Q1680" s="159"/>
      <c r="R1680" s="159"/>
      <c r="S1680" s="159"/>
      <c r="T1680" s="159"/>
      <c r="U1680" s="159"/>
      <c r="V1680" s="159"/>
      <c r="W1680" s="159"/>
      <c r="X1680" s="159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247</v>
      </c>
      <c r="AH1680" s="150">
        <v>3</v>
      </c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 x14ac:dyDescent="0.2">
      <c r="A1681" s="157"/>
      <c r="B1681" s="158"/>
      <c r="C1681" s="201" t="s">
        <v>1011</v>
      </c>
      <c r="D1681" s="193"/>
      <c r="E1681" s="194"/>
      <c r="F1681" s="159"/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  <c r="S1681" s="159"/>
      <c r="T1681" s="159"/>
      <c r="U1681" s="159"/>
      <c r="V1681" s="159"/>
      <c r="W1681" s="159"/>
      <c r="X1681" s="159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247</v>
      </c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57"/>
      <c r="B1682" s="158"/>
      <c r="C1682" s="199" t="s">
        <v>1620</v>
      </c>
      <c r="D1682" s="189"/>
      <c r="E1682" s="190">
        <v>3.20932</v>
      </c>
      <c r="F1682" s="159"/>
      <c r="G1682" s="159"/>
      <c r="H1682" s="159"/>
      <c r="I1682" s="159"/>
      <c r="J1682" s="159"/>
      <c r="K1682" s="159"/>
      <c r="L1682" s="159"/>
      <c r="M1682" s="159"/>
      <c r="N1682" s="159"/>
      <c r="O1682" s="159"/>
      <c r="P1682" s="159"/>
      <c r="Q1682" s="159"/>
      <c r="R1682" s="159"/>
      <c r="S1682" s="159"/>
      <c r="T1682" s="159"/>
      <c r="U1682" s="159"/>
      <c r="V1682" s="159"/>
      <c r="W1682" s="159"/>
      <c r="X1682" s="159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247</v>
      </c>
      <c r="AH1682" s="150">
        <v>0</v>
      </c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outlineLevel="1" x14ac:dyDescent="0.2">
      <c r="A1683" s="157"/>
      <c r="B1683" s="158"/>
      <c r="C1683" s="199" t="s">
        <v>1621</v>
      </c>
      <c r="D1683" s="189"/>
      <c r="E1683" s="190"/>
      <c r="F1683" s="159"/>
      <c r="G1683" s="159"/>
      <c r="H1683" s="159"/>
      <c r="I1683" s="159"/>
      <c r="J1683" s="159"/>
      <c r="K1683" s="159"/>
      <c r="L1683" s="159"/>
      <c r="M1683" s="159"/>
      <c r="N1683" s="159"/>
      <c r="O1683" s="159"/>
      <c r="P1683" s="159"/>
      <c r="Q1683" s="159"/>
      <c r="R1683" s="159"/>
      <c r="S1683" s="159"/>
      <c r="T1683" s="159"/>
      <c r="U1683" s="159"/>
      <c r="V1683" s="159"/>
      <c r="W1683" s="159"/>
      <c r="X1683" s="159"/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247</v>
      </c>
      <c r="AH1683" s="150">
        <v>0</v>
      </c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57"/>
      <c r="B1684" s="158"/>
      <c r="C1684" s="199" t="s">
        <v>486</v>
      </c>
      <c r="D1684" s="189"/>
      <c r="E1684" s="190"/>
      <c r="F1684" s="159"/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  <c r="S1684" s="159"/>
      <c r="T1684" s="159"/>
      <c r="U1684" s="159"/>
      <c r="V1684" s="159"/>
      <c r="W1684" s="159"/>
      <c r="X1684" s="159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247</v>
      </c>
      <c r="AH1684" s="150">
        <v>0</v>
      </c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 x14ac:dyDescent="0.2">
      <c r="A1685" s="157"/>
      <c r="B1685" s="158"/>
      <c r="C1685" s="199" t="s">
        <v>487</v>
      </c>
      <c r="D1685" s="189"/>
      <c r="E1685" s="190"/>
      <c r="F1685" s="159"/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  <c r="S1685" s="159"/>
      <c r="T1685" s="159"/>
      <c r="U1685" s="159"/>
      <c r="V1685" s="159"/>
      <c r="W1685" s="159"/>
      <c r="X1685" s="159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247</v>
      </c>
      <c r="AH1685" s="150">
        <v>0</v>
      </c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outlineLevel="1" x14ac:dyDescent="0.2">
      <c r="A1686" s="157"/>
      <c r="B1686" s="158"/>
      <c r="C1686" s="199" t="s">
        <v>1585</v>
      </c>
      <c r="D1686" s="189"/>
      <c r="E1686" s="190"/>
      <c r="F1686" s="159"/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  <c r="S1686" s="159"/>
      <c r="T1686" s="159"/>
      <c r="U1686" s="159"/>
      <c r="V1686" s="159"/>
      <c r="W1686" s="159"/>
      <c r="X1686" s="159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247</v>
      </c>
      <c r="AH1686" s="150">
        <v>0</v>
      </c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 x14ac:dyDescent="0.2">
      <c r="A1687" s="157"/>
      <c r="B1687" s="158"/>
      <c r="C1687" s="199" t="s">
        <v>1622</v>
      </c>
      <c r="D1687" s="189"/>
      <c r="E1687" s="190">
        <v>0.34003</v>
      </c>
      <c r="F1687" s="159"/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  <c r="S1687" s="159"/>
      <c r="T1687" s="159"/>
      <c r="U1687" s="159"/>
      <c r="V1687" s="159"/>
      <c r="W1687" s="159"/>
      <c r="X1687" s="159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247</v>
      </c>
      <c r="AH1687" s="150">
        <v>0</v>
      </c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57"/>
      <c r="B1688" s="158"/>
      <c r="C1688" s="204" t="s">
        <v>1623</v>
      </c>
      <c r="D1688" s="197"/>
      <c r="E1688" s="198">
        <v>3.54935</v>
      </c>
      <c r="F1688" s="159"/>
      <c r="G1688" s="159"/>
      <c r="H1688" s="159"/>
      <c r="I1688" s="159"/>
      <c r="J1688" s="159"/>
      <c r="K1688" s="159"/>
      <c r="L1688" s="159"/>
      <c r="M1688" s="159"/>
      <c r="N1688" s="159"/>
      <c r="O1688" s="159"/>
      <c r="P1688" s="159"/>
      <c r="Q1688" s="159"/>
      <c r="R1688" s="159"/>
      <c r="S1688" s="159"/>
      <c r="T1688" s="159"/>
      <c r="U1688" s="159"/>
      <c r="V1688" s="159"/>
      <c r="W1688" s="159"/>
      <c r="X1688" s="159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247</v>
      </c>
      <c r="AH1688" s="150">
        <v>1</v>
      </c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57"/>
      <c r="B1689" s="158"/>
      <c r="C1689" s="199" t="s">
        <v>246</v>
      </c>
      <c r="D1689" s="189"/>
      <c r="E1689" s="190"/>
      <c r="F1689" s="159"/>
      <c r="G1689" s="159"/>
      <c r="H1689" s="159"/>
      <c r="I1689" s="159"/>
      <c r="J1689" s="159"/>
      <c r="K1689" s="159"/>
      <c r="L1689" s="159"/>
      <c r="M1689" s="159"/>
      <c r="N1689" s="159"/>
      <c r="O1689" s="159"/>
      <c r="P1689" s="159"/>
      <c r="Q1689" s="159"/>
      <c r="R1689" s="159"/>
      <c r="S1689" s="159"/>
      <c r="T1689" s="159"/>
      <c r="U1689" s="159"/>
      <c r="V1689" s="159"/>
      <c r="W1689" s="159"/>
      <c r="X1689" s="159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247</v>
      </c>
      <c r="AH1689" s="150">
        <v>0</v>
      </c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 x14ac:dyDescent="0.2">
      <c r="A1690" s="157"/>
      <c r="B1690" s="158"/>
      <c r="C1690" s="199" t="s">
        <v>1030</v>
      </c>
      <c r="D1690" s="189"/>
      <c r="E1690" s="190"/>
      <c r="F1690" s="159"/>
      <c r="G1690" s="159"/>
      <c r="H1690" s="159"/>
      <c r="I1690" s="159"/>
      <c r="J1690" s="159"/>
      <c r="K1690" s="159"/>
      <c r="L1690" s="159"/>
      <c r="M1690" s="159"/>
      <c r="N1690" s="159"/>
      <c r="O1690" s="159"/>
      <c r="P1690" s="159"/>
      <c r="Q1690" s="159"/>
      <c r="R1690" s="159"/>
      <c r="S1690" s="159"/>
      <c r="T1690" s="159"/>
      <c r="U1690" s="159"/>
      <c r="V1690" s="159"/>
      <c r="W1690" s="159"/>
      <c r="X1690" s="159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247</v>
      </c>
      <c r="AH1690" s="150">
        <v>0</v>
      </c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 x14ac:dyDescent="0.2">
      <c r="A1691" s="157"/>
      <c r="B1691" s="158"/>
      <c r="C1691" s="201" t="s">
        <v>1004</v>
      </c>
      <c r="D1691" s="193"/>
      <c r="E1691" s="194"/>
      <c r="F1691" s="159"/>
      <c r="G1691" s="159"/>
      <c r="H1691" s="159"/>
      <c r="I1691" s="159"/>
      <c r="J1691" s="159"/>
      <c r="K1691" s="159"/>
      <c r="L1691" s="159"/>
      <c r="M1691" s="159"/>
      <c r="N1691" s="159"/>
      <c r="O1691" s="159"/>
      <c r="P1691" s="159"/>
      <c r="Q1691" s="159"/>
      <c r="R1691" s="159"/>
      <c r="S1691" s="159"/>
      <c r="T1691" s="159"/>
      <c r="U1691" s="159"/>
      <c r="V1691" s="159"/>
      <c r="W1691" s="159"/>
      <c r="X1691" s="159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247</v>
      </c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57"/>
      <c r="B1692" s="158"/>
      <c r="C1692" s="202" t="s">
        <v>1624</v>
      </c>
      <c r="D1692" s="193"/>
      <c r="E1692" s="194">
        <v>6.53</v>
      </c>
      <c r="F1692" s="159"/>
      <c r="G1692" s="159"/>
      <c r="H1692" s="159"/>
      <c r="I1692" s="159"/>
      <c r="J1692" s="159"/>
      <c r="K1692" s="159"/>
      <c r="L1692" s="159"/>
      <c r="M1692" s="159"/>
      <c r="N1692" s="159"/>
      <c r="O1692" s="159"/>
      <c r="P1692" s="159"/>
      <c r="Q1692" s="159"/>
      <c r="R1692" s="159"/>
      <c r="S1692" s="159"/>
      <c r="T1692" s="159"/>
      <c r="U1692" s="159"/>
      <c r="V1692" s="159"/>
      <c r="W1692" s="159"/>
      <c r="X1692" s="159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247</v>
      </c>
      <c r="AH1692" s="150">
        <v>2</v>
      </c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57"/>
      <c r="B1693" s="158"/>
      <c r="C1693" s="202" t="s">
        <v>1625</v>
      </c>
      <c r="D1693" s="193"/>
      <c r="E1693" s="194">
        <v>2.7</v>
      </c>
      <c r="F1693" s="159"/>
      <c r="G1693" s="159"/>
      <c r="H1693" s="159"/>
      <c r="I1693" s="159"/>
      <c r="J1693" s="159"/>
      <c r="K1693" s="159"/>
      <c r="L1693" s="159"/>
      <c r="M1693" s="159"/>
      <c r="N1693" s="159"/>
      <c r="O1693" s="159"/>
      <c r="P1693" s="159"/>
      <c r="Q1693" s="159"/>
      <c r="R1693" s="159"/>
      <c r="S1693" s="159"/>
      <c r="T1693" s="159"/>
      <c r="U1693" s="159"/>
      <c r="V1693" s="159"/>
      <c r="W1693" s="159"/>
      <c r="X1693" s="159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247</v>
      </c>
      <c r="AH1693" s="150">
        <v>2</v>
      </c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57"/>
      <c r="B1694" s="158"/>
      <c r="C1694" s="202" t="s">
        <v>1626</v>
      </c>
      <c r="D1694" s="193"/>
      <c r="E1694" s="194">
        <v>13.66</v>
      </c>
      <c r="F1694" s="159"/>
      <c r="G1694" s="159"/>
      <c r="H1694" s="159"/>
      <c r="I1694" s="159"/>
      <c r="J1694" s="159"/>
      <c r="K1694" s="159"/>
      <c r="L1694" s="159"/>
      <c r="M1694" s="159"/>
      <c r="N1694" s="159"/>
      <c r="O1694" s="159"/>
      <c r="P1694" s="159"/>
      <c r="Q1694" s="159"/>
      <c r="R1694" s="159"/>
      <c r="S1694" s="159"/>
      <c r="T1694" s="159"/>
      <c r="U1694" s="159"/>
      <c r="V1694" s="159"/>
      <c r="W1694" s="159"/>
      <c r="X1694" s="159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247</v>
      </c>
      <c r="AH1694" s="150">
        <v>2</v>
      </c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 x14ac:dyDescent="0.2">
      <c r="A1695" s="157"/>
      <c r="B1695" s="158"/>
      <c r="C1695" s="202" t="s">
        <v>1627</v>
      </c>
      <c r="D1695" s="193"/>
      <c r="E1695" s="194">
        <v>35.020000000000003</v>
      </c>
      <c r="F1695" s="159"/>
      <c r="G1695" s="159"/>
      <c r="H1695" s="159"/>
      <c r="I1695" s="159"/>
      <c r="J1695" s="159"/>
      <c r="K1695" s="159"/>
      <c r="L1695" s="159"/>
      <c r="M1695" s="159"/>
      <c r="N1695" s="159"/>
      <c r="O1695" s="159"/>
      <c r="P1695" s="159"/>
      <c r="Q1695" s="159"/>
      <c r="R1695" s="159"/>
      <c r="S1695" s="159"/>
      <c r="T1695" s="159"/>
      <c r="U1695" s="159"/>
      <c r="V1695" s="159"/>
      <c r="W1695" s="159"/>
      <c r="X1695" s="159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247</v>
      </c>
      <c r="AH1695" s="150">
        <v>2</v>
      </c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 x14ac:dyDescent="0.2">
      <c r="A1696" s="157"/>
      <c r="B1696" s="158"/>
      <c r="C1696" s="202" t="s">
        <v>1628</v>
      </c>
      <c r="D1696" s="193"/>
      <c r="E1696" s="194">
        <v>4.66</v>
      </c>
      <c r="F1696" s="159"/>
      <c r="G1696" s="159"/>
      <c r="H1696" s="159"/>
      <c r="I1696" s="159"/>
      <c r="J1696" s="159"/>
      <c r="K1696" s="159"/>
      <c r="L1696" s="159"/>
      <c r="M1696" s="159"/>
      <c r="N1696" s="159"/>
      <c r="O1696" s="159"/>
      <c r="P1696" s="159"/>
      <c r="Q1696" s="159"/>
      <c r="R1696" s="159"/>
      <c r="S1696" s="159"/>
      <c r="T1696" s="159"/>
      <c r="U1696" s="159"/>
      <c r="V1696" s="159"/>
      <c r="W1696" s="159"/>
      <c r="X1696" s="159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247</v>
      </c>
      <c r="AH1696" s="150">
        <v>2</v>
      </c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 x14ac:dyDescent="0.2">
      <c r="A1697" s="157"/>
      <c r="B1697" s="158"/>
      <c r="C1697" s="202" t="s">
        <v>1629</v>
      </c>
      <c r="D1697" s="193"/>
      <c r="E1697" s="194">
        <v>1.45</v>
      </c>
      <c r="F1697" s="159"/>
      <c r="G1697" s="159"/>
      <c r="H1697" s="159"/>
      <c r="I1697" s="159"/>
      <c r="J1697" s="159"/>
      <c r="K1697" s="159"/>
      <c r="L1697" s="159"/>
      <c r="M1697" s="159"/>
      <c r="N1697" s="159"/>
      <c r="O1697" s="159"/>
      <c r="P1697" s="159"/>
      <c r="Q1697" s="159"/>
      <c r="R1697" s="159"/>
      <c r="S1697" s="159"/>
      <c r="T1697" s="159"/>
      <c r="U1697" s="159"/>
      <c r="V1697" s="159"/>
      <c r="W1697" s="159"/>
      <c r="X1697" s="159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247</v>
      </c>
      <c r="AH1697" s="150">
        <v>2</v>
      </c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outlineLevel="1" x14ac:dyDescent="0.2">
      <c r="A1698" s="157"/>
      <c r="B1698" s="158"/>
      <c r="C1698" s="202" t="s">
        <v>1630</v>
      </c>
      <c r="D1698" s="193"/>
      <c r="E1698" s="194">
        <v>1.52</v>
      </c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9"/>
      <c r="T1698" s="159"/>
      <c r="U1698" s="159"/>
      <c r="V1698" s="159"/>
      <c r="W1698" s="159"/>
      <c r="X1698" s="159"/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247</v>
      </c>
      <c r="AH1698" s="150">
        <v>2</v>
      </c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outlineLevel="1" x14ac:dyDescent="0.2">
      <c r="A1699" s="157"/>
      <c r="B1699" s="158"/>
      <c r="C1699" s="202" t="s">
        <v>1631</v>
      </c>
      <c r="D1699" s="193"/>
      <c r="E1699" s="194">
        <v>2.7</v>
      </c>
      <c r="F1699" s="159"/>
      <c r="G1699" s="159"/>
      <c r="H1699" s="159"/>
      <c r="I1699" s="159"/>
      <c r="J1699" s="159"/>
      <c r="K1699" s="159"/>
      <c r="L1699" s="159"/>
      <c r="M1699" s="159"/>
      <c r="N1699" s="159"/>
      <c r="O1699" s="159"/>
      <c r="P1699" s="159"/>
      <c r="Q1699" s="159"/>
      <c r="R1699" s="159"/>
      <c r="S1699" s="159"/>
      <c r="T1699" s="159"/>
      <c r="U1699" s="159"/>
      <c r="V1699" s="159"/>
      <c r="W1699" s="159"/>
      <c r="X1699" s="159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247</v>
      </c>
      <c r="AH1699" s="150">
        <v>2</v>
      </c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 x14ac:dyDescent="0.2">
      <c r="A1700" s="157"/>
      <c r="B1700" s="158"/>
      <c r="C1700" s="203" t="s">
        <v>1010</v>
      </c>
      <c r="D1700" s="195"/>
      <c r="E1700" s="196">
        <v>68.239999999999995</v>
      </c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  <c r="Q1700" s="159"/>
      <c r="R1700" s="159"/>
      <c r="S1700" s="159"/>
      <c r="T1700" s="159"/>
      <c r="U1700" s="159"/>
      <c r="V1700" s="159"/>
      <c r="W1700" s="159"/>
      <c r="X1700" s="159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247</v>
      </c>
      <c r="AH1700" s="150">
        <v>3</v>
      </c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 x14ac:dyDescent="0.2">
      <c r="A1701" s="157"/>
      <c r="B1701" s="158"/>
      <c r="C1701" s="201" t="s">
        <v>1011</v>
      </c>
      <c r="D1701" s="193"/>
      <c r="E1701" s="194"/>
      <c r="F1701" s="159"/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  <c r="S1701" s="159"/>
      <c r="T1701" s="159"/>
      <c r="U1701" s="159"/>
      <c r="V1701" s="159"/>
      <c r="W1701" s="159"/>
      <c r="X1701" s="159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247</v>
      </c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 x14ac:dyDescent="0.2">
      <c r="A1702" s="157"/>
      <c r="B1702" s="158"/>
      <c r="C1702" s="199" t="s">
        <v>1632</v>
      </c>
      <c r="D1702" s="189"/>
      <c r="E1702" s="190">
        <v>8.1888000000000005</v>
      </c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  <c r="T1702" s="159"/>
      <c r="U1702" s="159"/>
      <c r="V1702" s="159"/>
      <c r="W1702" s="159"/>
      <c r="X1702" s="159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247</v>
      </c>
      <c r="AH1702" s="150">
        <v>0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 x14ac:dyDescent="0.2">
      <c r="A1703" s="157"/>
      <c r="B1703" s="158"/>
      <c r="C1703" s="199" t="s">
        <v>1034</v>
      </c>
      <c r="D1703" s="189"/>
      <c r="E1703" s="190"/>
      <c r="F1703" s="159"/>
      <c r="G1703" s="159"/>
      <c r="H1703" s="159"/>
      <c r="I1703" s="159"/>
      <c r="J1703" s="159"/>
      <c r="K1703" s="159"/>
      <c r="L1703" s="159"/>
      <c r="M1703" s="159"/>
      <c r="N1703" s="159"/>
      <c r="O1703" s="159"/>
      <c r="P1703" s="159"/>
      <c r="Q1703" s="159"/>
      <c r="R1703" s="159"/>
      <c r="S1703" s="159"/>
      <c r="T1703" s="159"/>
      <c r="U1703" s="159"/>
      <c r="V1703" s="159"/>
      <c r="W1703" s="159"/>
      <c r="X1703" s="159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247</v>
      </c>
      <c r="AH1703" s="150">
        <v>0</v>
      </c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outlineLevel="1" x14ac:dyDescent="0.2">
      <c r="A1704" s="157"/>
      <c r="B1704" s="158"/>
      <c r="C1704" s="199" t="s">
        <v>1633</v>
      </c>
      <c r="D1704" s="189"/>
      <c r="E1704" s="190">
        <v>2.0186999999999999</v>
      </c>
      <c r="F1704" s="159"/>
      <c r="G1704" s="159"/>
      <c r="H1704" s="159"/>
      <c r="I1704" s="159"/>
      <c r="J1704" s="159"/>
      <c r="K1704" s="159"/>
      <c r="L1704" s="159"/>
      <c r="M1704" s="159"/>
      <c r="N1704" s="159"/>
      <c r="O1704" s="159"/>
      <c r="P1704" s="159"/>
      <c r="Q1704" s="159"/>
      <c r="R1704" s="159"/>
      <c r="S1704" s="159"/>
      <c r="T1704" s="159"/>
      <c r="U1704" s="159"/>
      <c r="V1704" s="159"/>
      <c r="W1704" s="159"/>
      <c r="X1704" s="159"/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247</v>
      </c>
      <c r="AH1704" s="150">
        <v>0</v>
      </c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outlineLevel="1" x14ac:dyDescent="0.2">
      <c r="A1705" s="157"/>
      <c r="B1705" s="158"/>
      <c r="C1705" s="199" t="s">
        <v>1035</v>
      </c>
      <c r="D1705" s="189"/>
      <c r="E1705" s="190"/>
      <c r="F1705" s="159"/>
      <c r="G1705" s="159"/>
      <c r="H1705" s="159"/>
      <c r="I1705" s="159"/>
      <c r="J1705" s="159"/>
      <c r="K1705" s="159"/>
      <c r="L1705" s="159"/>
      <c r="M1705" s="159"/>
      <c r="N1705" s="159"/>
      <c r="O1705" s="159"/>
      <c r="P1705" s="159"/>
      <c r="Q1705" s="159"/>
      <c r="R1705" s="159"/>
      <c r="S1705" s="159"/>
      <c r="T1705" s="159"/>
      <c r="U1705" s="159"/>
      <c r="V1705" s="159"/>
      <c r="W1705" s="159"/>
      <c r="X1705" s="159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247</v>
      </c>
      <c r="AH1705" s="150">
        <v>0</v>
      </c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outlineLevel="1" x14ac:dyDescent="0.2">
      <c r="A1706" s="157"/>
      <c r="B1706" s="158"/>
      <c r="C1706" s="199" t="s">
        <v>1634</v>
      </c>
      <c r="D1706" s="189"/>
      <c r="E1706" s="190">
        <v>3.1920000000000002</v>
      </c>
      <c r="F1706" s="159"/>
      <c r="G1706" s="159"/>
      <c r="H1706" s="159"/>
      <c r="I1706" s="159"/>
      <c r="J1706" s="159"/>
      <c r="K1706" s="159"/>
      <c r="L1706" s="159"/>
      <c r="M1706" s="159"/>
      <c r="N1706" s="159"/>
      <c r="O1706" s="159"/>
      <c r="P1706" s="159"/>
      <c r="Q1706" s="159"/>
      <c r="R1706" s="159"/>
      <c r="S1706" s="159"/>
      <c r="T1706" s="159"/>
      <c r="U1706" s="159"/>
      <c r="V1706" s="159"/>
      <c r="W1706" s="159"/>
      <c r="X1706" s="159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247</v>
      </c>
      <c r="AH1706" s="150">
        <v>0</v>
      </c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outlineLevel="1" x14ac:dyDescent="0.2">
      <c r="A1707" s="157"/>
      <c r="B1707" s="158"/>
      <c r="C1707" s="199" t="s">
        <v>1635</v>
      </c>
      <c r="D1707" s="189"/>
      <c r="E1707" s="190">
        <v>0.54159999999999997</v>
      </c>
      <c r="F1707" s="159"/>
      <c r="G1707" s="159"/>
      <c r="H1707" s="159"/>
      <c r="I1707" s="159"/>
      <c r="J1707" s="159"/>
      <c r="K1707" s="159"/>
      <c r="L1707" s="159"/>
      <c r="M1707" s="159"/>
      <c r="N1707" s="159"/>
      <c r="O1707" s="159"/>
      <c r="P1707" s="159"/>
      <c r="Q1707" s="159"/>
      <c r="R1707" s="159"/>
      <c r="S1707" s="159"/>
      <c r="T1707" s="159"/>
      <c r="U1707" s="159"/>
      <c r="V1707" s="159"/>
      <c r="W1707" s="159"/>
      <c r="X1707" s="159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247</v>
      </c>
      <c r="AH1707" s="150">
        <v>0</v>
      </c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 x14ac:dyDescent="0.2">
      <c r="A1708" s="157"/>
      <c r="B1708" s="158"/>
      <c r="C1708" s="199" t="s">
        <v>1036</v>
      </c>
      <c r="D1708" s="189"/>
      <c r="E1708" s="190"/>
      <c r="F1708" s="159"/>
      <c r="G1708" s="159"/>
      <c r="H1708" s="159"/>
      <c r="I1708" s="159"/>
      <c r="J1708" s="159"/>
      <c r="K1708" s="159"/>
      <c r="L1708" s="159"/>
      <c r="M1708" s="159"/>
      <c r="N1708" s="159"/>
      <c r="O1708" s="159"/>
      <c r="P1708" s="159"/>
      <c r="Q1708" s="159"/>
      <c r="R1708" s="159"/>
      <c r="S1708" s="159"/>
      <c r="T1708" s="159"/>
      <c r="U1708" s="159"/>
      <c r="V1708" s="159"/>
      <c r="W1708" s="159"/>
      <c r="X1708" s="159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247</v>
      </c>
      <c r="AH1708" s="150">
        <v>0</v>
      </c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 x14ac:dyDescent="0.2">
      <c r="A1709" s="157"/>
      <c r="B1709" s="158"/>
      <c r="C1709" s="201" t="s">
        <v>1004</v>
      </c>
      <c r="D1709" s="193"/>
      <c r="E1709" s="194"/>
      <c r="F1709" s="159"/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  <c r="S1709" s="159"/>
      <c r="T1709" s="159"/>
      <c r="U1709" s="159"/>
      <c r="V1709" s="159"/>
      <c r="W1709" s="159"/>
      <c r="X1709" s="159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247</v>
      </c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 x14ac:dyDescent="0.2">
      <c r="A1710" s="157"/>
      <c r="B1710" s="158"/>
      <c r="C1710" s="202" t="s">
        <v>1636</v>
      </c>
      <c r="D1710" s="193"/>
      <c r="E1710" s="194">
        <v>8.48</v>
      </c>
      <c r="F1710" s="159"/>
      <c r="G1710" s="159"/>
      <c r="H1710" s="159"/>
      <c r="I1710" s="159"/>
      <c r="J1710" s="159"/>
      <c r="K1710" s="159"/>
      <c r="L1710" s="159"/>
      <c r="M1710" s="159"/>
      <c r="N1710" s="159"/>
      <c r="O1710" s="159"/>
      <c r="P1710" s="159"/>
      <c r="Q1710" s="159"/>
      <c r="R1710" s="159"/>
      <c r="S1710" s="159"/>
      <c r="T1710" s="159"/>
      <c r="U1710" s="159"/>
      <c r="V1710" s="159"/>
      <c r="W1710" s="159"/>
      <c r="X1710" s="159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247</v>
      </c>
      <c r="AH1710" s="150">
        <v>2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 x14ac:dyDescent="0.2">
      <c r="A1711" s="157"/>
      <c r="B1711" s="158"/>
      <c r="C1711" s="202" t="s">
        <v>1637</v>
      </c>
      <c r="D1711" s="193"/>
      <c r="E1711" s="194">
        <v>2.5099999999999998</v>
      </c>
      <c r="F1711" s="159"/>
      <c r="G1711" s="159"/>
      <c r="H1711" s="159"/>
      <c r="I1711" s="159"/>
      <c r="J1711" s="159"/>
      <c r="K1711" s="159"/>
      <c r="L1711" s="159"/>
      <c r="M1711" s="159"/>
      <c r="N1711" s="159"/>
      <c r="O1711" s="159"/>
      <c r="P1711" s="159"/>
      <c r="Q1711" s="159"/>
      <c r="R1711" s="159"/>
      <c r="S1711" s="159"/>
      <c r="T1711" s="159"/>
      <c r="U1711" s="159"/>
      <c r="V1711" s="159"/>
      <c r="W1711" s="159"/>
      <c r="X1711" s="159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247</v>
      </c>
      <c r="AH1711" s="150">
        <v>2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 x14ac:dyDescent="0.2">
      <c r="A1712" s="157"/>
      <c r="B1712" s="158"/>
      <c r="C1712" s="202" t="s">
        <v>1638</v>
      </c>
      <c r="D1712" s="193"/>
      <c r="E1712" s="194">
        <v>1.32</v>
      </c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  <c r="S1712" s="159"/>
      <c r="T1712" s="159"/>
      <c r="U1712" s="159"/>
      <c r="V1712" s="159"/>
      <c r="W1712" s="159"/>
      <c r="X1712" s="159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247</v>
      </c>
      <c r="AH1712" s="150">
        <v>2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 x14ac:dyDescent="0.2">
      <c r="A1713" s="157"/>
      <c r="B1713" s="158"/>
      <c r="C1713" s="202" t="s">
        <v>1229</v>
      </c>
      <c r="D1713" s="193"/>
      <c r="E1713" s="194">
        <v>5.16</v>
      </c>
      <c r="F1713" s="159"/>
      <c r="G1713" s="159"/>
      <c r="H1713" s="159"/>
      <c r="I1713" s="159"/>
      <c r="J1713" s="159"/>
      <c r="K1713" s="159"/>
      <c r="L1713" s="159"/>
      <c r="M1713" s="159"/>
      <c r="N1713" s="159"/>
      <c r="O1713" s="159"/>
      <c r="P1713" s="159"/>
      <c r="Q1713" s="159"/>
      <c r="R1713" s="159"/>
      <c r="S1713" s="159"/>
      <c r="T1713" s="159"/>
      <c r="U1713" s="159"/>
      <c r="V1713" s="159"/>
      <c r="W1713" s="159"/>
      <c r="X1713" s="159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247</v>
      </c>
      <c r="AH1713" s="150">
        <v>2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outlineLevel="1" x14ac:dyDescent="0.2">
      <c r="A1714" s="157"/>
      <c r="B1714" s="158"/>
      <c r="C1714" s="202" t="s">
        <v>1639</v>
      </c>
      <c r="D1714" s="193"/>
      <c r="E1714" s="194">
        <v>3.54</v>
      </c>
      <c r="F1714" s="159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  <c r="S1714" s="159"/>
      <c r="T1714" s="159"/>
      <c r="U1714" s="159"/>
      <c r="V1714" s="159"/>
      <c r="W1714" s="159"/>
      <c r="X1714" s="159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247</v>
      </c>
      <c r="AH1714" s="150">
        <v>2</v>
      </c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 x14ac:dyDescent="0.2">
      <c r="A1715" s="157"/>
      <c r="B1715" s="158"/>
      <c r="C1715" s="203" t="s">
        <v>1010</v>
      </c>
      <c r="D1715" s="195"/>
      <c r="E1715" s="196">
        <v>21.01</v>
      </c>
      <c r="F1715" s="159"/>
      <c r="G1715" s="159"/>
      <c r="H1715" s="159"/>
      <c r="I1715" s="159"/>
      <c r="J1715" s="159"/>
      <c r="K1715" s="159"/>
      <c r="L1715" s="159"/>
      <c r="M1715" s="159"/>
      <c r="N1715" s="159"/>
      <c r="O1715" s="159"/>
      <c r="P1715" s="159"/>
      <c r="Q1715" s="159"/>
      <c r="R1715" s="159"/>
      <c r="S1715" s="159"/>
      <c r="T1715" s="159"/>
      <c r="U1715" s="159"/>
      <c r="V1715" s="159"/>
      <c r="W1715" s="159"/>
      <c r="X1715" s="159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247</v>
      </c>
      <c r="AH1715" s="150">
        <v>3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outlineLevel="1" x14ac:dyDescent="0.2">
      <c r="A1716" s="157"/>
      <c r="B1716" s="158"/>
      <c r="C1716" s="201" t="s">
        <v>1011</v>
      </c>
      <c r="D1716" s="193"/>
      <c r="E1716" s="194"/>
      <c r="F1716" s="159"/>
      <c r="G1716" s="159"/>
      <c r="H1716" s="159"/>
      <c r="I1716" s="159"/>
      <c r="J1716" s="159"/>
      <c r="K1716" s="159"/>
      <c r="L1716" s="159"/>
      <c r="M1716" s="159"/>
      <c r="N1716" s="159"/>
      <c r="O1716" s="159"/>
      <c r="P1716" s="159"/>
      <c r="Q1716" s="159"/>
      <c r="R1716" s="159"/>
      <c r="S1716" s="159"/>
      <c r="T1716" s="159"/>
      <c r="U1716" s="159"/>
      <c r="V1716" s="159"/>
      <c r="W1716" s="159"/>
      <c r="X1716" s="159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247</v>
      </c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 x14ac:dyDescent="0.2">
      <c r="A1717" s="157"/>
      <c r="B1717" s="158"/>
      <c r="C1717" s="199" t="s">
        <v>1640</v>
      </c>
      <c r="D1717" s="189"/>
      <c r="E1717" s="190">
        <v>1.6808000000000001</v>
      </c>
      <c r="F1717" s="159"/>
      <c r="G1717" s="159"/>
      <c r="H1717" s="159"/>
      <c r="I1717" s="159"/>
      <c r="J1717" s="159"/>
      <c r="K1717" s="159"/>
      <c r="L1717" s="159"/>
      <c r="M1717" s="159"/>
      <c r="N1717" s="159"/>
      <c r="O1717" s="159"/>
      <c r="P1717" s="159"/>
      <c r="Q1717" s="159"/>
      <c r="R1717" s="159"/>
      <c r="S1717" s="159"/>
      <c r="T1717" s="159"/>
      <c r="U1717" s="159"/>
      <c r="V1717" s="159"/>
      <c r="W1717" s="159"/>
      <c r="X1717" s="159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247</v>
      </c>
      <c r="AH1717" s="150">
        <v>0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 x14ac:dyDescent="0.2">
      <c r="A1718" s="157"/>
      <c r="B1718" s="158"/>
      <c r="C1718" s="199" t="s">
        <v>1038</v>
      </c>
      <c r="D1718" s="189"/>
      <c r="E1718" s="190"/>
      <c r="F1718" s="159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  <c r="S1718" s="159"/>
      <c r="T1718" s="159"/>
      <c r="U1718" s="159"/>
      <c r="V1718" s="159"/>
      <c r="W1718" s="159"/>
      <c r="X1718" s="159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247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outlineLevel="1" x14ac:dyDescent="0.2">
      <c r="A1719" s="157"/>
      <c r="B1719" s="158"/>
      <c r="C1719" s="199" t="s">
        <v>1641</v>
      </c>
      <c r="D1719" s="189"/>
      <c r="E1719" s="190">
        <v>0.1968</v>
      </c>
      <c r="F1719" s="159"/>
      <c r="G1719" s="159"/>
      <c r="H1719" s="159"/>
      <c r="I1719" s="159"/>
      <c r="J1719" s="159"/>
      <c r="K1719" s="159"/>
      <c r="L1719" s="159"/>
      <c r="M1719" s="159"/>
      <c r="N1719" s="159"/>
      <c r="O1719" s="159"/>
      <c r="P1719" s="159"/>
      <c r="Q1719" s="159"/>
      <c r="R1719" s="159"/>
      <c r="S1719" s="159"/>
      <c r="T1719" s="159"/>
      <c r="U1719" s="159"/>
      <c r="V1719" s="159"/>
      <c r="W1719" s="159"/>
      <c r="X1719" s="159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247</v>
      </c>
      <c r="AH1719" s="150">
        <v>0</v>
      </c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57"/>
      <c r="B1720" s="158"/>
      <c r="C1720" s="200" t="s">
        <v>429</v>
      </c>
      <c r="D1720" s="191"/>
      <c r="E1720" s="192">
        <v>0.96840000000000004</v>
      </c>
      <c r="F1720" s="159"/>
      <c r="G1720" s="159"/>
      <c r="H1720" s="159"/>
      <c r="I1720" s="159"/>
      <c r="J1720" s="159"/>
      <c r="K1720" s="159"/>
      <c r="L1720" s="159"/>
      <c r="M1720" s="159"/>
      <c r="N1720" s="159"/>
      <c r="O1720" s="159"/>
      <c r="P1720" s="159"/>
      <c r="Q1720" s="159"/>
      <c r="R1720" s="159"/>
      <c r="S1720" s="159"/>
      <c r="T1720" s="159"/>
      <c r="U1720" s="159"/>
      <c r="V1720" s="159"/>
      <c r="W1720" s="159"/>
      <c r="X1720" s="159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247</v>
      </c>
      <c r="AH1720" s="150">
        <v>4</v>
      </c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67">
        <v>262</v>
      </c>
      <c r="B1721" s="168" t="s">
        <v>1642</v>
      </c>
      <c r="C1721" s="184" t="s">
        <v>1643</v>
      </c>
      <c r="D1721" s="169" t="s">
        <v>252</v>
      </c>
      <c r="E1721" s="170">
        <v>1.6</v>
      </c>
      <c r="F1721" s="171">
        <v>3920</v>
      </c>
      <c r="G1721" s="172">
        <f>ROUND(E1721*F1721,2)</f>
        <v>6272</v>
      </c>
      <c r="H1721" s="171">
        <v>3920</v>
      </c>
      <c r="I1721" s="172">
        <f>ROUND(E1721*H1721,2)</f>
        <v>6272</v>
      </c>
      <c r="J1721" s="171">
        <v>0</v>
      </c>
      <c r="K1721" s="172">
        <f>ROUND(E1721*J1721,2)</f>
        <v>0</v>
      </c>
      <c r="L1721" s="172">
        <v>21</v>
      </c>
      <c r="M1721" s="172">
        <f>G1721*(1+L1721/100)</f>
        <v>7589.12</v>
      </c>
      <c r="N1721" s="172">
        <v>0.03</v>
      </c>
      <c r="O1721" s="172">
        <f>ROUND(E1721*N1721,2)</f>
        <v>0.05</v>
      </c>
      <c r="P1721" s="172">
        <v>0</v>
      </c>
      <c r="Q1721" s="172">
        <f>ROUND(E1721*P1721,2)</f>
        <v>0</v>
      </c>
      <c r="R1721" s="172"/>
      <c r="S1721" s="172" t="s">
        <v>438</v>
      </c>
      <c r="T1721" s="173" t="s">
        <v>202</v>
      </c>
      <c r="U1721" s="159">
        <v>0</v>
      </c>
      <c r="V1721" s="159">
        <f>ROUND(E1721*U1721,2)</f>
        <v>0</v>
      </c>
      <c r="W1721" s="159"/>
      <c r="X1721" s="159" t="s">
        <v>340</v>
      </c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341</v>
      </c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outlineLevel="1" x14ac:dyDescent="0.2">
      <c r="A1722" s="157"/>
      <c r="B1722" s="158"/>
      <c r="C1722" s="199" t="s">
        <v>434</v>
      </c>
      <c r="D1722" s="189"/>
      <c r="E1722" s="190"/>
      <c r="F1722" s="159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  <c r="S1722" s="159"/>
      <c r="T1722" s="159"/>
      <c r="U1722" s="159"/>
      <c r="V1722" s="159"/>
      <c r="W1722" s="159"/>
      <c r="X1722" s="159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247</v>
      </c>
      <c r="AH1722" s="150">
        <v>0</v>
      </c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outlineLevel="1" x14ac:dyDescent="0.2">
      <c r="A1723" s="157"/>
      <c r="B1723" s="158"/>
      <c r="C1723" s="199" t="s">
        <v>1644</v>
      </c>
      <c r="D1723" s="189"/>
      <c r="E1723" s="190">
        <v>1.6</v>
      </c>
      <c r="F1723" s="159"/>
      <c r="G1723" s="159"/>
      <c r="H1723" s="159"/>
      <c r="I1723" s="159"/>
      <c r="J1723" s="159"/>
      <c r="K1723" s="159"/>
      <c r="L1723" s="159"/>
      <c r="M1723" s="159"/>
      <c r="N1723" s="159"/>
      <c r="O1723" s="159"/>
      <c r="P1723" s="159"/>
      <c r="Q1723" s="159"/>
      <c r="R1723" s="159"/>
      <c r="S1723" s="159"/>
      <c r="T1723" s="159"/>
      <c r="U1723" s="159"/>
      <c r="V1723" s="159"/>
      <c r="W1723" s="159"/>
      <c r="X1723" s="159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247</v>
      </c>
      <c r="AH1723" s="150">
        <v>0</v>
      </c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ht="33.75" outlineLevel="1" x14ac:dyDescent="0.2">
      <c r="A1724" s="167">
        <v>263</v>
      </c>
      <c r="B1724" s="168" t="s">
        <v>1645</v>
      </c>
      <c r="C1724" s="184" t="s">
        <v>1646</v>
      </c>
      <c r="D1724" s="169" t="s">
        <v>240</v>
      </c>
      <c r="E1724" s="170">
        <v>47.285699999999999</v>
      </c>
      <c r="F1724" s="171">
        <v>38.700000000000003</v>
      </c>
      <c r="G1724" s="172">
        <f>ROUND(E1724*F1724,2)</f>
        <v>1829.96</v>
      </c>
      <c r="H1724" s="171">
        <v>38.700000000000003</v>
      </c>
      <c r="I1724" s="172">
        <f>ROUND(E1724*H1724,2)</f>
        <v>1829.96</v>
      </c>
      <c r="J1724" s="171">
        <v>0</v>
      </c>
      <c r="K1724" s="172">
        <f>ROUND(E1724*J1724,2)</f>
        <v>0</v>
      </c>
      <c r="L1724" s="172">
        <v>21</v>
      </c>
      <c r="M1724" s="172">
        <f>G1724*(1+L1724/100)</f>
        <v>2214.2516000000001</v>
      </c>
      <c r="N1724" s="172">
        <v>3.4000000000000002E-4</v>
      </c>
      <c r="O1724" s="172">
        <f>ROUND(E1724*N1724,2)</f>
        <v>0.02</v>
      </c>
      <c r="P1724" s="172">
        <v>0</v>
      </c>
      <c r="Q1724" s="172">
        <f>ROUND(E1724*P1724,2)</f>
        <v>0</v>
      </c>
      <c r="R1724" s="172" t="s">
        <v>339</v>
      </c>
      <c r="S1724" s="172" t="s">
        <v>201</v>
      </c>
      <c r="T1724" s="173" t="s">
        <v>201</v>
      </c>
      <c r="U1724" s="159">
        <v>0</v>
      </c>
      <c r="V1724" s="159">
        <f>ROUND(E1724*U1724,2)</f>
        <v>0</v>
      </c>
      <c r="W1724" s="159"/>
      <c r="X1724" s="159" t="s">
        <v>340</v>
      </c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341</v>
      </c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 x14ac:dyDescent="0.2">
      <c r="A1725" s="157"/>
      <c r="B1725" s="158"/>
      <c r="C1725" s="199" t="s">
        <v>1647</v>
      </c>
      <c r="D1725" s="189"/>
      <c r="E1725" s="190">
        <v>45.033999999999999</v>
      </c>
      <c r="F1725" s="159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  <c r="S1725" s="159"/>
      <c r="T1725" s="159"/>
      <c r="U1725" s="159"/>
      <c r="V1725" s="159"/>
      <c r="W1725" s="159"/>
      <c r="X1725" s="159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247</v>
      </c>
      <c r="AH1725" s="150">
        <v>5</v>
      </c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 x14ac:dyDescent="0.2">
      <c r="A1726" s="157"/>
      <c r="B1726" s="158"/>
      <c r="C1726" s="200" t="s">
        <v>429</v>
      </c>
      <c r="D1726" s="191"/>
      <c r="E1726" s="192">
        <v>2.2517</v>
      </c>
      <c r="F1726" s="159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  <c r="S1726" s="159"/>
      <c r="T1726" s="159"/>
      <c r="U1726" s="159"/>
      <c r="V1726" s="159"/>
      <c r="W1726" s="159"/>
      <c r="X1726" s="159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247</v>
      </c>
      <c r="AH1726" s="150">
        <v>4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ht="22.5" outlineLevel="1" x14ac:dyDescent="0.2">
      <c r="A1727" s="167">
        <v>264</v>
      </c>
      <c r="B1727" s="168" t="s">
        <v>1648</v>
      </c>
      <c r="C1727" s="184" t="s">
        <v>1649</v>
      </c>
      <c r="D1727" s="169" t="s">
        <v>252</v>
      </c>
      <c r="E1727" s="170">
        <v>12.12519</v>
      </c>
      <c r="F1727" s="171">
        <v>2825</v>
      </c>
      <c r="G1727" s="172">
        <f>ROUND(E1727*F1727,2)</f>
        <v>34253.660000000003</v>
      </c>
      <c r="H1727" s="171">
        <v>2825</v>
      </c>
      <c r="I1727" s="172">
        <f>ROUND(E1727*H1727,2)</f>
        <v>34253.660000000003</v>
      </c>
      <c r="J1727" s="171">
        <v>0</v>
      </c>
      <c r="K1727" s="172">
        <f>ROUND(E1727*J1727,2)</f>
        <v>0</v>
      </c>
      <c r="L1727" s="172">
        <v>21</v>
      </c>
      <c r="M1727" s="172">
        <f>G1727*(1+L1727/100)</f>
        <v>41446.928600000007</v>
      </c>
      <c r="N1727" s="172">
        <v>0.02</v>
      </c>
      <c r="O1727" s="172">
        <f>ROUND(E1727*N1727,2)</f>
        <v>0.24</v>
      </c>
      <c r="P1727" s="172">
        <v>0</v>
      </c>
      <c r="Q1727" s="172">
        <f>ROUND(E1727*P1727,2)</f>
        <v>0</v>
      </c>
      <c r="R1727" s="172" t="s">
        <v>339</v>
      </c>
      <c r="S1727" s="172" t="s">
        <v>201</v>
      </c>
      <c r="T1727" s="173" t="s">
        <v>201</v>
      </c>
      <c r="U1727" s="159">
        <v>0</v>
      </c>
      <c r="V1727" s="159">
        <f>ROUND(E1727*U1727,2)</f>
        <v>0</v>
      </c>
      <c r="W1727" s="159"/>
      <c r="X1727" s="159" t="s">
        <v>340</v>
      </c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341</v>
      </c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 x14ac:dyDescent="0.2">
      <c r="A1728" s="157"/>
      <c r="B1728" s="158"/>
      <c r="C1728" s="199" t="s">
        <v>486</v>
      </c>
      <c r="D1728" s="189"/>
      <c r="E1728" s="190"/>
      <c r="F1728" s="159"/>
      <c r="G1728" s="159"/>
      <c r="H1728" s="159"/>
      <c r="I1728" s="159"/>
      <c r="J1728" s="159"/>
      <c r="K1728" s="159"/>
      <c r="L1728" s="159"/>
      <c r="M1728" s="159"/>
      <c r="N1728" s="159"/>
      <c r="O1728" s="159"/>
      <c r="P1728" s="159"/>
      <c r="Q1728" s="159"/>
      <c r="R1728" s="159"/>
      <c r="S1728" s="159"/>
      <c r="T1728" s="159"/>
      <c r="U1728" s="159"/>
      <c r="V1728" s="159"/>
      <c r="W1728" s="159"/>
      <c r="X1728" s="159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247</v>
      </c>
      <c r="AH1728" s="150">
        <v>0</v>
      </c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 x14ac:dyDescent="0.2">
      <c r="A1729" s="157"/>
      <c r="B1729" s="158"/>
      <c r="C1729" s="199" t="s">
        <v>1650</v>
      </c>
      <c r="D1729" s="189"/>
      <c r="E1729" s="190">
        <v>6.4328000000000003</v>
      </c>
      <c r="F1729" s="159"/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  <c r="S1729" s="159"/>
      <c r="T1729" s="159"/>
      <c r="U1729" s="159"/>
      <c r="V1729" s="159"/>
      <c r="W1729" s="159"/>
      <c r="X1729" s="159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247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 x14ac:dyDescent="0.2">
      <c r="A1730" s="157"/>
      <c r="B1730" s="158"/>
      <c r="C1730" s="199" t="s">
        <v>1651</v>
      </c>
      <c r="D1730" s="189"/>
      <c r="E1730" s="190">
        <v>5.01</v>
      </c>
      <c r="F1730" s="159"/>
      <c r="G1730" s="159"/>
      <c r="H1730" s="159"/>
      <c r="I1730" s="159"/>
      <c r="J1730" s="159"/>
      <c r="K1730" s="159"/>
      <c r="L1730" s="159"/>
      <c r="M1730" s="159"/>
      <c r="N1730" s="159"/>
      <c r="O1730" s="159"/>
      <c r="P1730" s="159"/>
      <c r="Q1730" s="159"/>
      <c r="R1730" s="159"/>
      <c r="S1730" s="159"/>
      <c r="T1730" s="159"/>
      <c r="U1730" s="159"/>
      <c r="V1730" s="159"/>
      <c r="W1730" s="159"/>
      <c r="X1730" s="159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247</v>
      </c>
      <c r="AH1730" s="150">
        <v>0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outlineLevel="1" x14ac:dyDescent="0.2">
      <c r="A1731" s="157"/>
      <c r="B1731" s="158"/>
      <c r="C1731" s="199" t="s">
        <v>1503</v>
      </c>
      <c r="D1731" s="189"/>
      <c r="E1731" s="190"/>
      <c r="F1731" s="159"/>
      <c r="G1731" s="159"/>
      <c r="H1731" s="159"/>
      <c r="I1731" s="159"/>
      <c r="J1731" s="159"/>
      <c r="K1731" s="159"/>
      <c r="L1731" s="159"/>
      <c r="M1731" s="159"/>
      <c r="N1731" s="159"/>
      <c r="O1731" s="159"/>
      <c r="P1731" s="159"/>
      <c r="Q1731" s="159"/>
      <c r="R1731" s="159"/>
      <c r="S1731" s="159"/>
      <c r="T1731" s="159"/>
      <c r="U1731" s="159"/>
      <c r="V1731" s="159"/>
      <c r="W1731" s="159"/>
      <c r="X1731" s="159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247</v>
      </c>
      <c r="AH1731" s="150">
        <v>0</v>
      </c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outlineLevel="1" x14ac:dyDescent="0.2">
      <c r="A1732" s="157"/>
      <c r="B1732" s="158"/>
      <c r="C1732" s="199" t="s">
        <v>1652</v>
      </c>
      <c r="D1732" s="189"/>
      <c r="E1732" s="190">
        <v>0.105</v>
      </c>
      <c r="F1732" s="159"/>
      <c r="G1732" s="159"/>
      <c r="H1732" s="159"/>
      <c r="I1732" s="159"/>
      <c r="J1732" s="159"/>
      <c r="K1732" s="159"/>
      <c r="L1732" s="159"/>
      <c r="M1732" s="159"/>
      <c r="N1732" s="159"/>
      <c r="O1732" s="159"/>
      <c r="P1732" s="159"/>
      <c r="Q1732" s="159"/>
      <c r="R1732" s="159"/>
      <c r="S1732" s="159"/>
      <c r="T1732" s="159"/>
      <c r="U1732" s="159"/>
      <c r="V1732" s="159"/>
      <c r="W1732" s="159"/>
      <c r="X1732" s="159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247</v>
      </c>
      <c r="AH1732" s="150">
        <v>0</v>
      </c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outlineLevel="1" x14ac:dyDescent="0.2">
      <c r="A1733" s="157"/>
      <c r="B1733" s="158"/>
      <c r="C1733" s="200" t="s">
        <v>429</v>
      </c>
      <c r="D1733" s="191"/>
      <c r="E1733" s="192">
        <v>0.57738999999999996</v>
      </c>
      <c r="F1733" s="159"/>
      <c r="G1733" s="159"/>
      <c r="H1733" s="159"/>
      <c r="I1733" s="159"/>
      <c r="J1733" s="159"/>
      <c r="K1733" s="159"/>
      <c r="L1733" s="159"/>
      <c r="M1733" s="159"/>
      <c r="N1733" s="159"/>
      <c r="O1733" s="159"/>
      <c r="P1733" s="159"/>
      <c r="Q1733" s="159"/>
      <c r="R1733" s="159"/>
      <c r="S1733" s="159"/>
      <c r="T1733" s="159"/>
      <c r="U1733" s="159"/>
      <c r="V1733" s="159"/>
      <c r="W1733" s="159"/>
      <c r="X1733" s="159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247</v>
      </c>
      <c r="AH1733" s="150">
        <v>4</v>
      </c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ht="22.5" outlineLevel="1" x14ac:dyDescent="0.2">
      <c r="A1734" s="167">
        <v>265</v>
      </c>
      <c r="B1734" s="168" t="s">
        <v>1653</v>
      </c>
      <c r="C1734" s="184" t="s">
        <v>1654</v>
      </c>
      <c r="D1734" s="169" t="s">
        <v>240</v>
      </c>
      <c r="E1734" s="170">
        <v>179.71799999999999</v>
      </c>
      <c r="F1734" s="171">
        <v>194</v>
      </c>
      <c r="G1734" s="172">
        <f>ROUND(E1734*F1734,2)</f>
        <v>34865.29</v>
      </c>
      <c r="H1734" s="171">
        <v>194</v>
      </c>
      <c r="I1734" s="172">
        <f>ROUND(E1734*H1734,2)</f>
        <v>34865.29</v>
      </c>
      <c r="J1734" s="171">
        <v>0</v>
      </c>
      <c r="K1734" s="172">
        <f>ROUND(E1734*J1734,2)</f>
        <v>0</v>
      </c>
      <c r="L1734" s="172">
        <v>21</v>
      </c>
      <c r="M1734" s="172">
        <f>G1734*(1+L1734/100)</f>
        <v>42187.000899999999</v>
      </c>
      <c r="N1734" s="172">
        <v>4.0000000000000001E-3</v>
      </c>
      <c r="O1734" s="172">
        <f>ROUND(E1734*N1734,2)</f>
        <v>0.72</v>
      </c>
      <c r="P1734" s="172">
        <v>0</v>
      </c>
      <c r="Q1734" s="172">
        <f>ROUND(E1734*P1734,2)</f>
        <v>0</v>
      </c>
      <c r="R1734" s="172" t="s">
        <v>339</v>
      </c>
      <c r="S1734" s="172" t="s">
        <v>201</v>
      </c>
      <c r="T1734" s="173" t="s">
        <v>201</v>
      </c>
      <c r="U1734" s="159">
        <v>0</v>
      </c>
      <c r="V1734" s="159">
        <f>ROUND(E1734*U1734,2)</f>
        <v>0</v>
      </c>
      <c r="W1734" s="159"/>
      <c r="X1734" s="159" t="s">
        <v>340</v>
      </c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341</v>
      </c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outlineLevel="1" x14ac:dyDescent="0.2">
      <c r="A1735" s="157"/>
      <c r="B1735" s="158"/>
      <c r="C1735" s="199" t="s">
        <v>1655</v>
      </c>
      <c r="D1735" s="189"/>
      <c r="E1735" s="190">
        <v>171.16</v>
      </c>
      <c r="F1735" s="159"/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  <c r="S1735" s="159"/>
      <c r="T1735" s="159"/>
      <c r="U1735" s="159"/>
      <c r="V1735" s="159"/>
      <c r="W1735" s="159"/>
      <c r="X1735" s="159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247</v>
      </c>
      <c r="AH1735" s="150">
        <v>5</v>
      </c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 x14ac:dyDescent="0.2">
      <c r="A1736" s="157"/>
      <c r="B1736" s="158"/>
      <c r="C1736" s="200" t="s">
        <v>429</v>
      </c>
      <c r="D1736" s="191"/>
      <c r="E1736" s="192">
        <v>8.5579999999999998</v>
      </c>
      <c r="F1736" s="159"/>
      <c r="G1736" s="159"/>
      <c r="H1736" s="159"/>
      <c r="I1736" s="159"/>
      <c r="J1736" s="159"/>
      <c r="K1736" s="159"/>
      <c r="L1736" s="159"/>
      <c r="M1736" s="159"/>
      <c r="N1736" s="159"/>
      <c r="O1736" s="159"/>
      <c r="P1736" s="159"/>
      <c r="Q1736" s="159"/>
      <c r="R1736" s="159"/>
      <c r="S1736" s="159"/>
      <c r="T1736" s="159"/>
      <c r="U1736" s="159"/>
      <c r="V1736" s="159"/>
      <c r="W1736" s="159"/>
      <c r="X1736" s="159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247</v>
      </c>
      <c r="AH1736" s="150">
        <v>4</v>
      </c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 x14ac:dyDescent="0.2">
      <c r="A1737" s="167">
        <v>266</v>
      </c>
      <c r="B1737" s="168" t="s">
        <v>1656</v>
      </c>
      <c r="C1737" s="184" t="s">
        <v>1657</v>
      </c>
      <c r="D1737" s="169" t="s">
        <v>368</v>
      </c>
      <c r="E1737" s="170">
        <v>2.1056900000000001</v>
      </c>
      <c r="F1737" s="171">
        <v>996</v>
      </c>
      <c r="G1737" s="172">
        <f>ROUND(E1737*F1737,2)</f>
        <v>2097.27</v>
      </c>
      <c r="H1737" s="171">
        <v>0</v>
      </c>
      <c r="I1737" s="172">
        <f>ROUND(E1737*H1737,2)</f>
        <v>0</v>
      </c>
      <c r="J1737" s="171">
        <v>996</v>
      </c>
      <c r="K1737" s="172">
        <f>ROUND(E1737*J1737,2)</f>
        <v>2097.27</v>
      </c>
      <c r="L1737" s="172">
        <v>21</v>
      </c>
      <c r="M1737" s="172">
        <f>G1737*(1+L1737/100)</f>
        <v>2537.6967</v>
      </c>
      <c r="N1737" s="172">
        <v>0</v>
      </c>
      <c r="O1737" s="172">
        <f>ROUND(E1737*N1737,2)</f>
        <v>0</v>
      </c>
      <c r="P1737" s="172">
        <v>0</v>
      </c>
      <c r="Q1737" s="172">
        <f>ROUND(E1737*P1737,2)</f>
        <v>0</v>
      </c>
      <c r="R1737" s="172" t="s">
        <v>1538</v>
      </c>
      <c r="S1737" s="172" t="s">
        <v>201</v>
      </c>
      <c r="T1737" s="173" t="s">
        <v>201</v>
      </c>
      <c r="U1737" s="159">
        <v>1.831</v>
      </c>
      <c r="V1737" s="159">
        <f>ROUND(E1737*U1737,2)</f>
        <v>3.86</v>
      </c>
      <c r="W1737" s="159"/>
      <c r="X1737" s="159" t="s">
        <v>1399</v>
      </c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1400</v>
      </c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outlineLevel="1" x14ac:dyDescent="0.2">
      <c r="A1738" s="157"/>
      <c r="B1738" s="158"/>
      <c r="C1738" s="273" t="s">
        <v>1533</v>
      </c>
      <c r="D1738" s="274"/>
      <c r="E1738" s="274"/>
      <c r="F1738" s="274"/>
      <c r="G1738" s="274"/>
      <c r="H1738" s="159"/>
      <c r="I1738" s="159"/>
      <c r="J1738" s="159"/>
      <c r="K1738" s="159"/>
      <c r="L1738" s="159"/>
      <c r="M1738" s="159"/>
      <c r="N1738" s="159"/>
      <c r="O1738" s="159"/>
      <c r="P1738" s="159"/>
      <c r="Q1738" s="159"/>
      <c r="R1738" s="159"/>
      <c r="S1738" s="159"/>
      <c r="T1738" s="159"/>
      <c r="U1738" s="159"/>
      <c r="V1738" s="159"/>
      <c r="W1738" s="159"/>
      <c r="X1738" s="159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245</v>
      </c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outlineLevel="1" x14ac:dyDescent="0.2">
      <c r="A1739" s="157"/>
      <c r="B1739" s="158"/>
      <c r="C1739" s="199" t="s">
        <v>1402</v>
      </c>
      <c r="D1739" s="189"/>
      <c r="E1739" s="190"/>
      <c r="F1739" s="159"/>
      <c r="G1739" s="159"/>
      <c r="H1739" s="159"/>
      <c r="I1739" s="159"/>
      <c r="J1739" s="159"/>
      <c r="K1739" s="159"/>
      <c r="L1739" s="159"/>
      <c r="M1739" s="159"/>
      <c r="N1739" s="159"/>
      <c r="O1739" s="159"/>
      <c r="P1739" s="159"/>
      <c r="Q1739" s="159"/>
      <c r="R1739" s="159"/>
      <c r="S1739" s="159"/>
      <c r="T1739" s="159"/>
      <c r="U1739" s="159"/>
      <c r="V1739" s="159"/>
      <c r="W1739" s="159"/>
      <c r="X1739" s="159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247</v>
      </c>
      <c r="AH1739" s="150">
        <v>0</v>
      </c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 x14ac:dyDescent="0.2">
      <c r="A1740" s="157"/>
      <c r="B1740" s="158"/>
      <c r="C1740" s="199" t="s">
        <v>1658</v>
      </c>
      <c r="D1740" s="189"/>
      <c r="E1740" s="190"/>
      <c r="F1740" s="159"/>
      <c r="G1740" s="159"/>
      <c r="H1740" s="159"/>
      <c r="I1740" s="159"/>
      <c r="J1740" s="159"/>
      <c r="K1740" s="159"/>
      <c r="L1740" s="159"/>
      <c r="M1740" s="159"/>
      <c r="N1740" s="159"/>
      <c r="O1740" s="159"/>
      <c r="P1740" s="159"/>
      <c r="Q1740" s="159"/>
      <c r="R1740" s="159"/>
      <c r="S1740" s="159"/>
      <c r="T1740" s="159"/>
      <c r="U1740" s="159"/>
      <c r="V1740" s="159"/>
      <c r="W1740" s="159"/>
      <c r="X1740" s="159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247</v>
      </c>
      <c r="AH1740" s="150">
        <v>0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 x14ac:dyDescent="0.2">
      <c r="A1741" s="157"/>
      <c r="B1741" s="158"/>
      <c r="C1741" s="199" t="s">
        <v>1659</v>
      </c>
      <c r="D1741" s="189"/>
      <c r="E1741" s="190">
        <v>2.1056900000000001</v>
      </c>
      <c r="F1741" s="159"/>
      <c r="G1741" s="159"/>
      <c r="H1741" s="159"/>
      <c r="I1741" s="159"/>
      <c r="J1741" s="159"/>
      <c r="K1741" s="159"/>
      <c r="L1741" s="159"/>
      <c r="M1741" s="159"/>
      <c r="N1741" s="159"/>
      <c r="O1741" s="159"/>
      <c r="P1741" s="159"/>
      <c r="Q1741" s="159"/>
      <c r="R1741" s="159"/>
      <c r="S1741" s="159"/>
      <c r="T1741" s="159"/>
      <c r="U1741" s="159"/>
      <c r="V1741" s="159"/>
      <c r="W1741" s="159"/>
      <c r="X1741" s="159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247</v>
      </c>
      <c r="AH1741" s="150">
        <v>0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x14ac:dyDescent="0.2">
      <c r="A1742" s="161" t="s">
        <v>196</v>
      </c>
      <c r="B1742" s="162" t="s">
        <v>121</v>
      </c>
      <c r="C1742" s="183" t="s">
        <v>122</v>
      </c>
      <c r="D1742" s="163"/>
      <c r="E1742" s="164"/>
      <c r="F1742" s="165"/>
      <c r="G1742" s="165">
        <f>SUMIF(AG1743:AG1743,"&lt;&gt;NOR",G1743:G1743)</f>
        <v>812014.84</v>
      </c>
      <c r="H1742" s="165"/>
      <c r="I1742" s="165">
        <f>SUM(I1743:I1743)</f>
        <v>0</v>
      </c>
      <c r="J1742" s="165"/>
      <c r="K1742" s="165">
        <f>SUM(K1743:K1743)</f>
        <v>812014.84</v>
      </c>
      <c r="L1742" s="165"/>
      <c r="M1742" s="165">
        <f>SUM(M1743:M1743)</f>
        <v>982537.95639999991</v>
      </c>
      <c r="N1742" s="165"/>
      <c r="O1742" s="165">
        <f>SUM(O1743:O1743)</f>
        <v>0</v>
      </c>
      <c r="P1742" s="165"/>
      <c r="Q1742" s="165">
        <f>SUM(Q1743:Q1743)</f>
        <v>0</v>
      </c>
      <c r="R1742" s="165"/>
      <c r="S1742" s="165"/>
      <c r="T1742" s="166"/>
      <c r="U1742" s="160"/>
      <c r="V1742" s="160">
        <f>SUM(V1743:V1743)</f>
        <v>0</v>
      </c>
      <c r="W1742" s="160"/>
      <c r="X1742" s="160"/>
      <c r="AG1742" t="s">
        <v>197</v>
      </c>
    </row>
    <row r="1743" spans="1:60" outlineLevel="1" x14ac:dyDescent="0.2">
      <c r="A1743" s="175">
        <v>267</v>
      </c>
      <c r="B1743" s="176" t="s">
        <v>1660</v>
      </c>
      <c r="C1743" s="185" t="s">
        <v>1661</v>
      </c>
      <c r="D1743" s="177" t="s">
        <v>1662</v>
      </c>
      <c r="E1743" s="178">
        <v>1</v>
      </c>
      <c r="F1743" s="179">
        <v>812014.84</v>
      </c>
      <c r="G1743" s="180">
        <f>ROUND(E1743*F1743,2)</f>
        <v>812014.84</v>
      </c>
      <c r="H1743" s="179">
        <v>0</v>
      </c>
      <c r="I1743" s="180">
        <f>ROUND(E1743*H1743,2)</f>
        <v>0</v>
      </c>
      <c r="J1743" s="179">
        <v>812014.84</v>
      </c>
      <c r="K1743" s="180">
        <f>ROUND(E1743*J1743,2)</f>
        <v>812014.84</v>
      </c>
      <c r="L1743" s="180">
        <v>21</v>
      </c>
      <c r="M1743" s="180">
        <f>G1743*(1+L1743/100)</f>
        <v>982537.95639999991</v>
      </c>
      <c r="N1743" s="180">
        <v>0</v>
      </c>
      <c r="O1743" s="180">
        <f>ROUND(E1743*N1743,2)</f>
        <v>0</v>
      </c>
      <c r="P1743" s="180">
        <v>0</v>
      </c>
      <c r="Q1743" s="180">
        <f>ROUND(E1743*P1743,2)</f>
        <v>0</v>
      </c>
      <c r="R1743" s="180"/>
      <c r="S1743" s="180" t="s">
        <v>438</v>
      </c>
      <c r="T1743" s="181" t="s">
        <v>202</v>
      </c>
      <c r="U1743" s="159">
        <v>0</v>
      </c>
      <c r="V1743" s="159">
        <f>ROUND(E1743*U1743,2)</f>
        <v>0</v>
      </c>
      <c r="W1743" s="159"/>
      <c r="X1743" s="159" t="s">
        <v>242</v>
      </c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243</v>
      </c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 x14ac:dyDescent="0.2">
      <c r="A1744" s="161" t="s">
        <v>196</v>
      </c>
      <c r="B1744" s="162" t="s">
        <v>125</v>
      </c>
      <c r="C1744" s="183" t="s">
        <v>126</v>
      </c>
      <c r="D1744" s="163"/>
      <c r="E1744" s="164"/>
      <c r="F1744" s="165"/>
      <c r="G1744" s="165">
        <f>SUMIF(AG1745:AG1745,"&lt;&gt;NOR",G1745:G1745)</f>
        <v>125521.04</v>
      </c>
      <c r="H1744" s="165"/>
      <c r="I1744" s="165">
        <f>SUM(I1745:I1745)</f>
        <v>0</v>
      </c>
      <c r="J1744" s="165"/>
      <c r="K1744" s="165">
        <f>SUM(K1745:K1745)</f>
        <v>125521.04</v>
      </c>
      <c r="L1744" s="165"/>
      <c r="M1744" s="165">
        <f>SUM(M1745:M1745)</f>
        <v>151880.45839999997</v>
      </c>
      <c r="N1744" s="165"/>
      <c r="O1744" s="165">
        <f>SUM(O1745:O1745)</f>
        <v>0</v>
      </c>
      <c r="P1744" s="165"/>
      <c r="Q1744" s="165">
        <f>SUM(Q1745:Q1745)</f>
        <v>0</v>
      </c>
      <c r="R1744" s="165"/>
      <c r="S1744" s="165"/>
      <c r="T1744" s="166"/>
      <c r="U1744" s="160"/>
      <c r="V1744" s="160">
        <f>SUM(V1745:V1745)</f>
        <v>0</v>
      </c>
      <c r="W1744" s="160"/>
      <c r="X1744" s="160"/>
      <c r="AG1744" t="s">
        <v>197</v>
      </c>
    </row>
    <row r="1745" spans="1:60" outlineLevel="1" x14ac:dyDescent="0.2">
      <c r="A1745" s="175">
        <v>268</v>
      </c>
      <c r="B1745" s="176" t="s">
        <v>1663</v>
      </c>
      <c r="C1745" s="185" t="s">
        <v>1664</v>
      </c>
      <c r="D1745" s="177" t="s">
        <v>1662</v>
      </c>
      <c r="E1745" s="178">
        <v>1</v>
      </c>
      <c r="F1745" s="179">
        <v>125521.04</v>
      </c>
      <c r="G1745" s="180">
        <f>ROUND(E1745*F1745,2)</f>
        <v>125521.04</v>
      </c>
      <c r="H1745" s="179">
        <v>0</v>
      </c>
      <c r="I1745" s="180">
        <f>ROUND(E1745*H1745,2)</f>
        <v>0</v>
      </c>
      <c r="J1745" s="179">
        <v>125521.04</v>
      </c>
      <c r="K1745" s="180">
        <f>ROUND(E1745*J1745,2)</f>
        <v>125521.04</v>
      </c>
      <c r="L1745" s="180">
        <v>21</v>
      </c>
      <c r="M1745" s="180">
        <f>G1745*(1+L1745/100)</f>
        <v>151880.45839999997</v>
      </c>
      <c r="N1745" s="180">
        <v>0</v>
      </c>
      <c r="O1745" s="180">
        <f>ROUND(E1745*N1745,2)</f>
        <v>0</v>
      </c>
      <c r="P1745" s="180">
        <v>0</v>
      </c>
      <c r="Q1745" s="180">
        <f>ROUND(E1745*P1745,2)</f>
        <v>0</v>
      </c>
      <c r="R1745" s="180"/>
      <c r="S1745" s="180" t="s">
        <v>438</v>
      </c>
      <c r="T1745" s="181" t="s">
        <v>202</v>
      </c>
      <c r="U1745" s="159">
        <v>0</v>
      </c>
      <c r="V1745" s="159">
        <f>ROUND(E1745*U1745,2)</f>
        <v>0</v>
      </c>
      <c r="W1745" s="159"/>
      <c r="X1745" s="159" t="s">
        <v>242</v>
      </c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243</v>
      </c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x14ac:dyDescent="0.2">
      <c r="A1746" s="161" t="s">
        <v>196</v>
      </c>
      <c r="B1746" s="162" t="s">
        <v>127</v>
      </c>
      <c r="C1746" s="183" t="s">
        <v>128</v>
      </c>
      <c r="D1746" s="163"/>
      <c r="E1746" s="164"/>
      <c r="F1746" s="165"/>
      <c r="G1746" s="165">
        <f>SUMIF(AG1747:AG1747,"&lt;&gt;NOR",G1747:G1747)</f>
        <v>281191.03000000003</v>
      </c>
      <c r="H1746" s="165"/>
      <c r="I1746" s="165">
        <f>SUM(I1747:I1747)</f>
        <v>0</v>
      </c>
      <c r="J1746" s="165"/>
      <c r="K1746" s="165">
        <f>SUM(K1747:K1747)</f>
        <v>281191.03000000003</v>
      </c>
      <c r="L1746" s="165"/>
      <c r="M1746" s="165">
        <f>SUM(M1747:M1747)</f>
        <v>340241.14630000002</v>
      </c>
      <c r="N1746" s="165"/>
      <c r="O1746" s="165">
        <f>SUM(O1747:O1747)</f>
        <v>0</v>
      </c>
      <c r="P1746" s="165"/>
      <c r="Q1746" s="165">
        <f>SUM(Q1747:Q1747)</f>
        <v>0</v>
      </c>
      <c r="R1746" s="165"/>
      <c r="S1746" s="165"/>
      <c r="T1746" s="166"/>
      <c r="U1746" s="160"/>
      <c r="V1746" s="160">
        <f>SUM(V1747:V1747)</f>
        <v>0</v>
      </c>
      <c r="W1746" s="160"/>
      <c r="X1746" s="160"/>
      <c r="AG1746" t="s">
        <v>197</v>
      </c>
    </row>
    <row r="1747" spans="1:60" outlineLevel="1" x14ac:dyDescent="0.2">
      <c r="A1747" s="175">
        <v>269</v>
      </c>
      <c r="B1747" s="176" t="s">
        <v>1665</v>
      </c>
      <c r="C1747" s="185" t="s">
        <v>1666</v>
      </c>
      <c r="D1747" s="177" t="s">
        <v>1662</v>
      </c>
      <c r="E1747" s="178">
        <v>1</v>
      </c>
      <c r="F1747" s="179">
        <v>281191.03000000003</v>
      </c>
      <c r="G1747" s="180">
        <f>ROUND(E1747*F1747,2)</f>
        <v>281191.03000000003</v>
      </c>
      <c r="H1747" s="179">
        <v>0</v>
      </c>
      <c r="I1747" s="180">
        <f>ROUND(E1747*H1747,2)</f>
        <v>0</v>
      </c>
      <c r="J1747" s="179">
        <v>281191.03000000003</v>
      </c>
      <c r="K1747" s="180">
        <f>ROUND(E1747*J1747,2)</f>
        <v>281191.03000000003</v>
      </c>
      <c r="L1747" s="180">
        <v>21</v>
      </c>
      <c r="M1747" s="180">
        <f>G1747*(1+L1747/100)</f>
        <v>340241.14630000002</v>
      </c>
      <c r="N1747" s="180">
        <v>0</v>
      </c>
      <c r="O1747" s="180">
        <f>ROUND(E1747*N1747,2)</f>
        <v>0</v>
      </c>
      <c r="P1747" s="180">
        <v>0</v>
      </c>
      <c r="Q1747" s="180">
        <f>ROUND(E1747*P1747,2)</f>
        <v>0</v>
      </c>
      <c r="R1747" s="180"/>
      <c r="S1747" s="180" t="s">
        <v>438</v>
      </c>
      <c r="T1747" s="181" t="s">
        <v>202</v>
      </c>
      <c r="U1747" s="159">
        <v>0</v>
      </c>
      <c r="V1747" s="159">
        <f>ROUND(E1747*U1747,2)</f>
        <v>0</v>
      </c>
      <c r="W1747" s="159"/>
      <c r="X1747" s="159" t="s">
        <v>242</v>
      </c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243</v>
      </c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 x14ac:dyDescent="0.2">
      <c r="A1748" s="161" t="s">
        <v>196</v>
      </c>
      <c r="B1748" s="162" t="s">
        <v>129</v>
      </c>
      <c r="C1748" s="183" t="s">
        <v>130</v>
      </c>
      <c r="D1748" s="163"/>
      <c r="E1748" s="164"/>
      <c r="F1748" s="165"/>
      <c r="G1748" s="165">
        <f>SUMIF(AG1749:AG1757,"&lt;&gt;NOR",G1749:G1757)</f>
        <v>2886.06</v>
      </c>
      <c r="H1748" s="165"/>
      <c r="I1748" s="165">
        <f>SUM(I1749:I1757)</f>
        <v>2047.44</v>
      </c>
      <c r="J1748" s="165"/>
      <c r="K1748" s="165">
        <f>SUM(K1749:K1757)</f>
        <v>838.62</v>
      </c>
      <c r="L1748" s="165"/>
      <c r="M1748" s="165">
        <f>SUM(M1749:M1757)</f>
        <v>3492.1325999999999</v>
      </c>
      <c r="N1748" s="165"/>
      <c r="O1748" s="165">
        <f>SUM(O1749:O1757)</f>
        <v>0.1</v>
      </c>
      <c r="P1748" s="165"/>
      <c r="Q1748" s="165">
        <f>SUM(Q1749:Q1757)</f>
        <v>0</v>
      </c>
      <c r="R1748" s="165"/>
      <c r="S1748" s="165"/>
      <c r="T1748" s="166"/>
      <c r="U1748" s="160"/>
      <c r="V1748" s="160">
        <f>SUM(V1749:V1757)</f>
        <v>1.79</v>
      </c>
      <c r="W1748" s="160"/>
      <c r="X1748" s="160"/>
      <c r="AG1748" t="s">
        <v>197</v>
      </c>
    </row>
    <row r="1749" spans="1:60" ht="22.5" outlineLevel="1" x14ac:dyDescent="0.2">
      <c r="A1749" s="167">
        <v>270</v>
      </c>
      <c r="B1749" s="168" t="s">
        <v>1667</v>
      </c>
      <c r="C1749" s="184" t="s">
        <v>1668</v>
      </c>
      <c r="D1749" s="169" t="s">
        <v>240</v>
      </c>
      <c r="E1749" s="170">
        <v>0.88</v>
      </c>
      <c r="F1749" s="171">
        <v>3180</v>
      </c>
      <c r="G1749" s="172">
        <f>ROUND(E1749*F1749,2)</f>
        <v>2798.4</v>
      </c>
      <c r="H1749" s="171">
        <v>2326.64</v>
      </c>
      <c r="I1749" s="172">
        <f>ROUND(E1749*H1749,2)</f>
        <v>2047.44</v>
      </c>
      <c r="J1749" s="171">
        <v>853.36</v>
      </c>
      <c r="K1749" s="172">
        <f>ROUND(E1749*J1749,2)</f>
        <v>750.96</v>
      </c>
      <c r="L1749" s="172">
        <v>21</v>
      </c>
      <c r="M1749" s="172">
        <f>G1749*(1+L1749/100)</f>
        <v>3386.0639999999999</v>
      </c>
      <c r="N1749" s="172">
        <v>0.11463</v>
      </c>
      <c r="O1749" s="172">
        <f>ROUND(E1749*N1749,2)</f>
        <v>0.1</v>
      </c>
      <c r="P1749" s="172">
        <v>0</v>
      </c>
      <c r="Q1749" s="172">
        <f>ROUND(E1749*P1749,2)</f>
        <v>0</v>
      </c>
      <c r="R1749" s="172" t="s">
        <v>1669</v>
      </c>
      <c r="S1749" s="172" t="s">
        <v>201</v>
      </c>
      <c r="T1749" s="173" t="s">
        <v>201</v>
      </c>
      <c r="U1749" s="159">
        <v>1.8180000000000001</v>
      </c>
      <c r="V1749" s="159">
        <f>ROUND(E1749*U1749,2)</f>
        <v>1.6</v>
      </c>
      <c r="W1749" s="159"/>
      <c r="X1749" s="159" t="s">
        <v>242</v>
      </c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243</v>
      </c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outlineLevel="1" x14ac:dyDescent="0.2">
      <c r="A1750" s="157"/>
      <c r="B1750" s="158"/>
      <c r="C1750" s="273" t="s">
        <v>1670</v>
      </c>
      <c r="D1750" s="274"/>
      <c r="E1750" s="274"/>
      <c r="F1750" s="274"/>
      <c r="G1750" s="274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59"/>
      <c r="T1750" s="159"/>
      <c r="U1750" s="159"/>
      <c r="V1750" s="159"/>
      <c r="W1750" s="159"/>
      <c r="X1750" s="159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245</v>
      </c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</row>
    <row r="1751" spans="1:60" outlineLevel="1" x14ac:dyDescent="0.2">
      <c r="A1751" s="157"/>
      <c r="B1751" s="158"/>
      <c r="C1751" s="199" t="s">
        <v>246</v>
      </c>
      <c r="D1751" s="189"/>
      <c r="E1751" s="190"/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59"/>
      <c r="T1751" s="159"/>
      <c r="U1751" s="159"/>
      <c r="V1751" s="159"/>
      <c r="W1751" s="159"/>
      <c r="X1751" s="159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247</v>
      </c>
      <c r="AH1751" s="150">
        <v>0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outlineLevel="1" x14ac:dyDescent="0.2">
      <c r="A1752" s="157"/>
      <c r="B1752" s="158"/>
      <c r="C1752" s="199" t="s">
        <v>1671</v>
      </c>
      <c r="D1752" s="189"/>
      <c r="E1752" s="190">
        <v>0.88</v>
      </c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  <c r="S1752" s="159"/>
      <c r="T1752" s="159"/>
      <c r="U1752" s="159"/>
      <c r="V1752" s="159"/>
      <c r="W1752" s="159"/>
      <c r="X1752" s="159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247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outlineLevel="1" x14ac:dyDescent="0.2">
      <c r="A1753" s="167">
        <v>271</v>
      </c>
      <c r="B1753" s="168" t="s">
        <v>1672</v>
      </c>
      <c r="C1753" s="184" t="s">
        <v>1673</v>
      </c>
      <c r="D1753" s="169" t="s">
        <v>368</v>
      </c>
      <c r="E1753" s="170">
        <v>0.10087</v>
      </c>
      <c r="F1753" s="171">
        <v>869</v>
      </c>
      <c r="G1753" s="172">
        <f>ROUND(E1753*F1753,2)</f>
        <v>87.66</v>
      </c>
      <c r="H1753" s="171">
        <v>0</v>
      </c>
      <c r="I1753" s="172">
        <f>ROUND(E1753*H1753,2)</f>
        <v>0</v>
      </c>
      <c r="J1753" s="171">
        <v>869</v>
      </c>
      <c r="K1753" s="172">
        <f>ROUND(E1753*J1753,2)</f>
        <v>87.66</v>
      </c>
      <c r="L1753" s="172">
        <v>21</v>
      </c>
      <c r="M1753" s="172">
        <f>G1753*(1+L1753/100)</f>
        <v>106.06859999999999</v>
      </c>
      <c r="N1753" s="172">
        <v>0</v>
      </c>
      <c r="O1753" s="172">
        <f>ROUND(E1753*N1753,2)</f>
        <v>0</v>
      </c>
      <c r="P1753" s="172">
        <v>0</v>
      </c>
      <c r="Q1753" s="172">
        <f>ROUND(E1753*P1753,2)</f>
        <v>0</v>
      </c>
      <c r="R1753" s="172" t="s">
        <v>1669</v>
      </c>
      <c r="S1753" s="172" t="s">
        <v>201</v>
      </c>
      <c r="T1753" s="173" t="s">
        <v>201</v>
      </c>
      <c r="U1753" s="159">
        <v>1.915</v>
      </c>
      <c r="V1753" s="159">
        <f>ROUND(E1753*U1753,2)</f>
        <v>0.19</v>
      </c>
      <c r="W1753" s="159"/>
      <c r="X1753" s="159" t="s">
        <v>1399</v>
      </c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1400</v>
      </c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outlineLevel="1" x14ac:dyDescent="0.2">
      <c r="A1754" s="157"/>
      <c r="B1754" s="158"/>
      <c r="C1754" s="273" t="s">
        <v>1533</v>
      </c>
      <c r="D1754" s="274"/>
      <c r="E1754" s="274"/>
      <c r="F1754" s="274"/>
      <c r="G1754" s="274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59"/>
      <c r="T1754" s="159"/>
      <c r="U1754" s="159"/>
      <c r="V1754" s="159"/>
      <c r="W1754" s="159"/>
      <c r="X1754" s="159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245</v>
      </c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outlineLevel="1" x14ac:dyDescent="0.2">
      <c r="A1755" s="157"/>
      <c r="B1755" s="158"/>
      <c r="C1755" s="199" t="s">
        <v>1402</v>
      </c>
      <c r="D1755" s="189"/>
      <c r="E1755" s="190"/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59"/>
      <c r="T1755" s="159"/>
      <c r="U1755" s="159"/>
      <c r="V1755" s="159"/>
      <c r="W1755" s="159"/>
      <c r="X1755" s="159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247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outlineLevel="1" x14ac:dyDescent="0.2">
      <c r="A1756" s="157"/>
      <c r="B1756" s="158"/>
      <c r="C1756" s="199" t="s">
        <v>1674</v>
      </c>
      <c r="D1756" s="189"/>
      <c r="E1756" s="190"/>
      <c r="F1756" s="159"/>
      <c r="G1756" s="159"/>
      <c r="H1756" s="159"/>
      <c r="I1756" s="159"/>
      <c r="J1756" s="159"/>
      <c r="K1756" s="159"/>
      <c r="L1756" s="159"/>
      <c r="M1756" s="159"/>
      <c r="N1756" s="159"/>
      <c r="O1756" s="159"/>
      <c r="P1756" s="159"/>
      <c r="Q1756" s="159"/>
      <c r="R1756" s="159"/>
      <c r="S1756" s="159"/>
      <c r="T1756" s="159"/>
      <c r="U1756" s="159"/>
      <c r="V1756" s="159"/>
      <c r="W1756" s="159"/>
      <c r="X1756" s="159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247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outlineLevel="1" x14ac:dyDescent="0.2">
      <c r="A1757" s="157"/>
      <c r="B1757" s="158"/>
      <c r="C1757" s="199" t="s">
        <v>1675</v>
      </c>
      <c r="D1757" s="189"/>
      <c r="E1757" s="190">
        <v>0.10087</v>
      </c>
      <c r="F1757" s="159"/>
      <c r="G1757" s="159"/>
      <c r="H1757" s="159"/>
      <c r="I1757" s="159"/>
      <c r="J1757" s="159"/>
      <c r="K1757" s="159"/>
      <c r="L1757" s="159"/>
      <c r="M1757" s="159"/>
      <c r="N1757" s="159"/>
      <c r="O1757" s="159"/>
      <c r="P1757" s="159"/>
      <c r="Q1757" s="159"/>
      <c r="R1757" s="159"/>
      <c r="S1757" s="159"/>
      <c r="T1757" s="159"/>
      <c r="U1757" s="159"/>
      <c r="V1757" s="159"/>
      <c r="W1757" s="159"/>
      <c r="X1757" s="159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247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x14ac:dyDescent="0.2">
      <c r="A1758" s="161" t="s">
        <v>196</v>
      </c>
      <c r="B1758" s="162" t="s">
        <v>131</v>
      </c>
      <c r="C1758" s="183" t="s">
        <v>132</v>
      </c>
      <c r="D1758" s="163"/>
      <c r="E1758" s="164"/>
      <c r="F1758" s="165"/>
      <c r="G1758" s="165">
        <f>SUMIF(AG1759:AG1982,"&lt;&gt;NOR",G1759:G1982)</f>
        <v>637943.28</v>
      </c>
      <c r="H1758" s="165"/>
      <c r="I1758" s="165">
        <f>SUM(I1759:I1982)</f>
        <v>278456.38</v>
      </c>
      <c r="J1758" s="165"/>
      <c r="K1758" s="165">
        <f>SUM(K1759:K1982)</f>
        <v>359486.88999999996</v>
      </c>
      <c r="L1758" s="165"/>
      <c r="M1758" s="165">
        <f>SUM(M1759:M1982)</f>
        <v>771911.36879999994</v>
      </c>
      <c r="N1758" s="165"/>
      <c r="O1758" s="165">
        <f>SUM(O1759:O1982)</f>
        <v>16.630000000000003</v>
      </c>
      <c r="P1758" s="165"/>
      <c r="Q1758" s="165">
        <f>SUM(Q1759:Q1982)</f>
        <v>11.35</v>
      </c>
      <c r="R1758" s="165"/>
      <c r="S1758" s="165"/>
      <c r="T1758" s="166"/>
      <c r="U1758" s="160"/>
      <c r="V1758" s="160">
        <f>SUM(V1759:V1982)</f>
        <v>464.56999999999994</v>
      </c>
      <c r="W1758" s="160"/>
      <c r="X1758" s="160"/>
      <c r="AG1758" t="s">
        <v>197</v>
      </c>
    </row>
    <row r="1759" spans="1:60" ht="33.75" outlineLevel="1" x14ac:dyDescent="0.2">
      <c r="A1759" s="167">
        <v>272</v>
      </c>
      <c r="B1759" s="168" t="s">
        <v>1676</v>
      </c>
      <c r="C1759" s="184" t="s">
        <v>1677</v>
      </c>
      <c r="D1759" s="169" t="s">
        <v>353</v>
      </c>
      <c r="E1759" s="170">
        <v>122.4</v>
      </c>
      <c r="F1759" s="171">
        <v>171</v>
      </c>
      <c r="G1759" s="172">
        <f>ROUND(E1759*F1759,2)</f>
        <v>20930.400000000001</v>
      </c>
      <c r="H1759" s="171">
        <v>7.22</v>
      </c>
      <c r="I1759" s="172">
        <f>ROUND(E1759*H1759,2)</f>
        <v>883.73</v>
      </c>
      <c r="J1759" s="171">
        <v>163.78</v>
      </c>
      <c r="K1759" s="172">
        <f>ROUND(E1759*J1759,2)</f>
        <v>20046.669999999998</v>
      </c>
      <c r="L1759" s="172">
        <v>21</v>
      </c>
      <c r="M1759" s="172">
        <f>G1759*(1+L1759/100)</f>
        <v>25325.784</v>
      </c>
      <c r="N1759" s="172">
        <v>9.8999999999999999E-4</v>
      </c>
      <c r="O1759" s="172">
        <f>ROUND(E1759*N1759,2)</f>
        <v>0.12</v>
      </c>
      <c r="P1759" s="172">
        <v>0</v>
      </c>
      <c r="Q1759" s="172">
        <f>ROUND(E1759*P1759,2)</f>
        <v>0</v>
      </c>
      <c r="R1759" s="172" t="s">
        <v>1678</v>
      </c>
      <c r="S1759" s="172" t="s">
        <v>201</v>
      </c>
      <c r="T1759" s="173" t="s">
        <v>201</v>
      </c>
      <c r="U1759" s="159">
        <v>0.26</v>
      </c>
      <c r="V1759" s="159">
        <f>ROUND(E1759*U1759,2)</f>
        <v>31.82</v>
      </c>
      <c r="W1759" s="159"/>
      <c r="X1759" s="159" t="s">
        <v>242</v>
      </c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243</v>
      </c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 x14ac:dyDescent="0.2">
      <c r="A1760" s="157"/>
      <c r="B1760" s="158"/>
      <c r="C1760" s="199" t="s">
        <v>1543</v>
      </c>
      <c r="D1760" s="189"/>
      <c r="E1760" s="190"/>
      <c r="F1760" s="159"/>
      <c r="G1760" s="159"/>
      <c r="H1760" s="159"/>
      <c r="I1760" s="159"/>
      <c r="J1760" s="159"/>
      <c r="K1760" s="159"/>
      <c r="L1760" s="159"/>
      <c r="M1760" s="159"/>
      <c r="N1760" s="159"/>
      <c r="O1760" s="159"/>
      <c r="P1760" s="159"/>
      <c r="Q1760" s="159"/>
      <c r="R1760" s="159"/>
      <c r="S1760" s="159"/>
      <c r="T1760" s="159"/>
      <c r="U1760" s="159"/>
      <c r="V1760" s="159"/>
      <c r="W1760" s="159"/>
      <c r="X1760" s="159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247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 outlineLevel="1" x14ac:dyDescent="0.2">
      <c r="A1761" s="157"/>
      <c r="B1761" s="158"/>
      <c r="C1761" s="199" t="s">
        <v>1679</v>
      </c>
      <c r="D1761" s="189"/>
      <c r="E1761" s="190">
        <v>60</v>
      </c>
      <c r="F1761" s="159"/>
      <c r="G1761" s="159"/>
      <c r="H1761" s="159"/>
      <c r="I1761" s="159"/>
      <c r="J1761" s="159"/>
      <c r="K1761" s="159"/>
      <c r="L1761" s="159"/>
      <c r="M1761" s="159"/>
      <c r="N1761" s="159"/>
      <c r="O1761" s="159"/>
      <c r="P1761" s="159"/>
      <c r="Q1761" s="159"/>
      <c r="R1761" s="159"/>
      <c r="S1761" s="159"/>
      <c r="T1761" s="159"/>
      <c r="U1761" s="159"/>
      <c r="V1761" s="159"/>
      <c r="W1761" s="159"/>
      <c r="X1761" s="159"/>
      <c r="Y1761" s="150"/>
      <c r="Z1761" s="150"/>
      <c r="AA1761" s="150"/>
      <c r="AB1761" s="150"/>
      <c r="AC1761" s="150"/>
      <c r="AD1761" s="150"/>
      <c r="AE1761" s="150"/>
      <c r="AF1761" s="150"/>
      <c r="AG1761" s="150" t="s">
        <v>247</v>
      </c>
      <c r="AH1761" s="150">
        <v>0</v>
      </c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</row>
    <row r="1762" spans="1:60" outlineLevel="1" x14ac:dyDescent="0.2">
      <c r="A1762" s="157"/>
      <c r="B1762" s="158"/>
      <c r="C1762" s="199" t="s">
        <v>1680</v>
      </c>
      <c r="D1762" s="189"/>
      <c r="E1762" s="190">
        <v>62.4</v>
      </c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59"/>
      <c r="T1762" s="159"/>
      <c r="U1762" s="159"/>
      <c r="V1762" s="159"/>
      <c r="W1762" s="159"/>
      <c r="X1762" s="159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247</v>
      </c>
      <c r="AH1762" s="150">
        <v>0</v>
      </c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ht="33.75" outlineLevel="1" x14ac:dyDescent="0.2">
      <c r="A1763" s="167">
        <v>273</v>
      </c>
      <c r="B1763" s="168" t="s">
        <v>1681</v>
      </c>
      <c r="C1763" s="184" t="s">
        <v>1682</v>
      </c>
      <c r="D1763" s="169" t="s">
        <v>353</v>
      </c>
      <c r="E1763" s="170">
        <v>414</v>
      </c>
      <c r="F1763" s="171">
        <v>228.5</v>
      </c>
      <c r="G1763" s="172">
        <f>ROUND(E1763*F1763,2)</f>
        <v>94599</v>
      </c>
      <c r="H1763" s="171">
        <v>7.22</v>
      </c>
      <c r="I1763" s="172">
        <f>ROUND(E1763*H1763,2)</f>
        <v>2989.08</v>
      </c>
      <c r="J1763" s="171">
        <v>221.28</v>
      </c>
      <c r="K1763" s="172">
        <f>ROUND(E1763*J1763,2)</f>
        <v>91609.919999999998</v>
      </c>
      <c r="L1763" s="172">
        <v>21</v>
      </c>
      <c r="M1763" s="172">
        <f>G1763*(1+L1763/100)</f>
        <v>114464.79</v>
      </c>
      <c r="N1763" s="172">
        <v>9.8999999999999999E-4</v>
      </c>
      <c r="O1763" s="172">
        <f>ROUND(E1763*N1763,2)</f>
        <v>0.41</v>
      </c>
      <c r="P1763" s="172">
        <v>0</v>
      </c>
      <c r="Q1763" s="172">
        <f>ROUND(E1763*P1763,2)</f>
        <v>0</v>
      </c>
      <c r="R1763" s="172" t="s">
        <v>1678</v>
      </c>
      <c r="S1763" s="172" t="s">
        <v>201</v>
      </c>
      <c r="T1763" s="173" t="s">
        <v>201</v>
      </c>
      <c r="U1763" s="159">
        <v>0.36099999999999999</v>
      </c>
      <c r="V1763" s="159">
        <f>ROUND(E1763*U1763,2)</f>
        <v>149.44999999999999</v>
      </c>
      <c r="W1763" s="159"/>
      <c r="X1763" s="159" t="s">
        <v>242</v>
      </c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243</v>
      </c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 x14ac:dyDescent="0.2">
      <c r="A1764" s="157"/>
      <c r="B1764" s="158"/>
      <c r="C1764" s="199" t="s">
        <v>1543</v>
      </c>
      <c r="D1764" s="189"/>
      <c r="E1764" s="190"/>
      <c r="F1764" s="159"/>
      <c r="G1764" s="159"/>
      <c r="H1764" s="159"/>
      <c r="I1764" s="159"/>
      <c r="J1764" s="159"/>
      <c r="K1764" s="159"/>
      <c r="L1764" s="159"/>
      <c r="M1764" s="159"/>
      <c r="N1764" s="159"/>
      <c r="O1764" s="159"/>
      <c r="P1764" s="159"/>
      <c r="Q1764" s="159"/>
      <c r="R1764" s="159"/>
      <c r="S1764" s="159"/>
      <c r="T1764" s="159"/>
      <c r="U1764" s="159"/>
      <c r="V1764" s="159"/>
      <c r="W1764" s="159"/>
      <c r="X1764" s="159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247</v>
      </c>
      <c r="AH1764" s="150">
        <v>0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 x14ac:dyDescent="0.2">
      <c r="A1765" s="157"/>
      <c r="B1765" s="158"/>
      <c r="C1765" s="199" t="s">
        <v>1683</v>
      </c>
      <c r="D1765" s="189"/>
      <c r="E1765" s="190">
        <v>140.80000000000001</v>
      </c>
      <c r="F1765" s="159"/>
      <c r="G1765" s="159"/>
      <c r="H1765" s="159"/>
      <c r="I1765" s="159"/>
      <c r="J1765" s="159"/>
      <c r="K1765" s="159"/>
      <c r="L1765" s="159"/>
      <c r="M1765" s="159"/>
      <c r="N1765" s="159"/>
      <c r="O1765" s="159"/>
      <c r="P1765" s="159"/>
      <c r="Q1765" s="159"/>
      <c r="R1765" s="159"/>
      <c r="S1765" s="159"/>
      <c r="T1765" s="159"/>
      <c r="U1765" s="159"/>
      <c r="V1765" s="159"/>
      <c r="W1765" s="159"/>
      <c r="X1765" s="159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247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outlineLevel="1" x14ac:dyDescent="0.2">
      <c r="A1766" s="157"/>
      <c r="B1766" s="158"/>
      <c r="C1766" s="199" t="s">
        <v>1684</v>
      </c>
      <c r="D1766" s="189"/>
      <c r="E1766" s="190">
        <v>12</v>
      </c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59"/>
      <c r="T1766" s="159"/>
      <c r="U1766" s="159"/>
      <c r="V1766" s="159"/>
      <c r="W1766" s="159"/>
      <c r="X1766" s="159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247</v>
      </c>
      <c r="AH1766" s="150">
        <v>0</v>
      </c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 x14ac:dyDescent="0.2">
      <c r="A1767" s="157"/>
      <c r="B1767" s="158"/>
      <c r="C1767" s="199" t="s">
        <v>1685</v>
      </c>
      <c r="D1767" s="189"/>
      <c r="E1767" s="190">
        <v>9.6</v>
      </c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9"/>
      <c r="T1767" s="159"/>
      <c r="U1767" s="159"/>
      <c r="V1767" s="159"/>
      <c r="W1767" s="159"/>
      <c r="X1767" s="159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247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 x14ac:dyDescent="0.2">
      <c r="A1768" s="157"/>
      <c r="B1768" s="158"/>
      <c r="C1768" s="199" t="s">
        <v>1686</v>
      </c>
      <c r="D1768" s="189"/>
      <c r="E1768" s="190">
        <v>7.8</v>
      </c>
      <c r="F1768" s="159"/>
      <c r="G1768" s="159"/>
      <c r="H1768" s="159"/>
      <c r="I1768" s="159"/>
      <c r="J1768" s="159"/>
      <c r="K1768" s="159"/>
      <c r="L1768" s="159"/>
      <c r="M1768" s="159"/>
      <c r="N1768" s="159"/>
      <c r="O1768" s="159"/>
      <c r="P1768" s="159"/>
      <c r="Q1768" s="159"/>
      <c r="R1768" s="159"/>
      <c r="S1768" s="159"/>
      <c r="T1768" s="159"/>
      <c r="U1768" s="159"/>
      <c r="V1768" s="159"/>
      <c r="W1768" s="159"/>
      <c r="X1768" s="159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247</v>
      </c>
      <c r="AH1768" s="150">
        <v>0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outlineLevel="1" x14ac:dyDescent="0.2">
      <c r="A1769" s="157"/>
      <c r="B1769" s="158"/>
      <c r="C1769" s="199" t="s">
        <v>1687</v>
      </c>
      <c r="D1769" s="189"/>
      <c r="E1769" s="190">
        <v>4.8</v>
      </c>
      <c r="F1769" s="159"/>
      <c r="G1769" s="159"/>
      <c r="H1769" s="159"/>
      <c r="I1769" s="159"/>
      <c r="J1769" s="159"/>
      <c r="K1769" s="159"/>
      <c r="L1769" s="159"/>
      <c r="M1769" s="159"/>
      <c r="N1769" s="159"/>
      <c r="O1769" s="159"/>
      <c r="P1769" s="159"/>
      <c r="Q1769" s="159"/>
      <c r="R1769" s="159"/>
      <c r="S1769" s="159"/>
      <c r="T1769" s="159"/>
      <c r="U1769" s="159"/>
      <c r="V1769" s="159"/>
      <c r="W1769" s="159"/>
      <c r="X1769" s="159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247</v>
      </c>
      <c r="AH1769" s="150">
        <v>0</v>
      </c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 x14ac:dyDescent="0.2">
      <c r="A1770" s="157"/>
      <c r="B1770" s="158"/>
      <c r="C1770" s="199" t="s">
        <v>1688</v>
      </c>
      <c r="D1770" s="189"/>
      <c r="E1770" s="190">
        <v>2.2000000000000002</v>
      </c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59"/>
      <c r="T1770" s="159"/>
      <c r="U1770" s="159"/>
      <c r="V1770" s="159"/>
      <c r="W1770" s="159"/>
      <c r="X1770" s="159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247</v>
      </c>
      <c r="AH1770" s="150">
        <v>0</v>
      </c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outlineLevel="1" x14ac:dyDescent="0.2">
      <c r="A1771" s="157"/>
      <c r="B1771" s="158"/>
      <c r="C1771" s="199" t="s">
        <v>1689</v>
      </c>
      <c r="D1771" s="189"/>
      <c r="E1771" s="190">
        <v>2.6</v>
      </c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59"/>
      <c r="T1771" s="159"/>
      <c r="U1771" s="159"/>
      <c r="V1771" s="159"/>
      <c r="W1771" s="159"/>
      <c r="X1771" s="159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247</v>
      </c>
      <c r="AH1771" s="150">
        <v>0</v>
      </c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 x14ac:dyDescent="0.2">
      <c r="A1772" s="157"/>
      <c r="B1772" s="158"/>
      <c r="C1772" s="199" t="s">
        <v>1690</v>
      </c>
      <c r="D1772" s="189"/>
      <c r="E1772" s="190">
        <v>3.4</v>
      </c>
      <c r="F1772" s="159"/>
      <c r="G1772" s="159"/>
      <c r="H1772" s="159"/>
      <c r="I1772" s="159"/>
      <c r="J1772" s="159"/>
      <c r="K1772" s="159"/>
      <c r="L1772" s="159"/>
      <c r="M1772" s="159"/>
      <c r="N1772" s="159"/>
      <c r="O1772" s="159"/>
      <c r="P1772" s="159"/>
      <c r="Q1772" s="159"/>
      <c r="R1772" s="159"/>
      <c r="S1772" s="159"/>
      <c r="T1772" s="159"/>
      <c r="U1772" s="159"/>
      <c r="V1772" s="159"/>
      <c r="W1772" s="159"/>
      <c r="X1772" s="159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247</v>
      </c>
      <c r="AH1772" s="150">
        <v>0</v>
      </c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 x14ac:dyDescent="0.2">
      <c r="A1773" s="157"/>
      <c r="B1773" s="158"/>
      <c r="C1773" s="199" t="s">
        <v>1691</v>
      </c>
      <c r="D1773" s="189"/>
      <c r="E1773" s="190">
        <v>5.8</v>
      </c>
      <c r="F1773" s="159"/>
      <c r="G1773" s="159"/>
      <c r="H1773" s="159"/>
      <c r="I1773" s="159"/>
      <c r="J1773" s="159"/>
      <c r="K1773" s="159"/>
      <c r="L1773" s="159"/>
      <c r="M1773" s="159"/>
      <c r="N1773" s="159"/>
      <c r="O1773" s="159"/>
      <c r="P1773" s="159"/>
      <c r="Q1773" s="159"/>
      <c r="R1773" s="159"/>
      <c r="S1773" s="159"/>
      <c r="T1773" s="159"/>
      <c r="U1773" s="159"/>
      <c r="V1773" s="159"/>
      <c r="W1773" s="159"/>
      <c r="X1773" s="159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247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 x14ac:dyDescent="0.2">
      <c r="A1774" s="157"/>
      <c r="B1774" s="158"/>
      <c r="C1774" s="199" t="s">
        <v>1692</v>
      </c>
      <c r="D1774" s="189"/>
      <c r="E1774" s="190">
        <v>8.1999999999999993</v>
      </c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59"/>
      <c r="T1774" s="159"/>
      <c r="U1774" s="159"/>
      <c r="V1774" s="159"/>
      <c r="W1774" s="159"/>
      <c r="X1774" s="159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247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 x14ac:dyDescent="0.2">
      <c r="A1775" s="157"/>
      <c r="B1775" s="158"/>
      <c r="C1775" s="199" t="s">
        <v>1693</v>
      </c>
      <c r="D1775" s="189"/>
      <c r="E1775" s="190">
        <v>10.8</v>
      </c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59"/>
      <c r="T1775" s="159"/>
      <c r="U1775" s="159"/>
      <c r="V1775" s="159"/>
      <c r="W1775" s="159"/>
      <c r="X1775" s="159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247</v>
      </c>
      <c r="AH1775" s="150">
        <v>0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outlineLevel="1" x14ac:dyDescent="0.2">
      <c r="A1776" s="157"/>
      <c r="B1776" s="158"/>
      <c r="C1776" s="199" t="s">
        <v>1694</v>
      </c>
      <c r="D1776" s="189"/>
      <c r="E1776" s="190">
        <v>11.6</v>
      </c>
      <c r="F1776" s="159"/>
      <c r="G1776" s="159"/>
      <c r="H1776" s="159"/>
      <c r="I1776" s="159"/>
      <c r="J1776" s="159"/>
      <c r="K1776" s="159"/>
      <c r="L1776" s="159"/>
      <c r="M1776" s="159"/>
      <c r="N1776" s="159"/>
      <c r="O1776" s="159"/>
      <c r="P1776" s="159"/>
      <c r="Q1776" s="159"/>
      <c r="R1776" s="159"/>
      <c r="S1776" s="159"/>
      <c r="T1776" s="159"/>
      <c r="U1776" s="159"/>
      <c r="V1776" s="159"/>
      <c r="W1776" s="159"/>
      <c r="X1776" s="159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247</v>
      </c>
      <c r="AH1776" s="150">
        <v>0</v>
      </c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 x14ac:dyDescent="0.2">
      <c r="A1777" s="157"/>
      <c r="B1777" s="158"/>
      <c r="C1777" s="199" t="s">
        <v>1695</v>
      </c>
      <c r="D1777" s="189"/>
      <c r="E1777" s="190">
        <v>18.399999999999999</v>
      </c>
      <c r="F1777" s="159"/>
      <c r="G1777" s="159"/>
      <c r="H1777" s="159"/>
      <c r="I1777" s="159"/>
      <c r="J1777" s="159"/>
      <c r="K1777" s="159"/>
      <c r="L1777" s="159"/>
      <c r="M1777" s="159"/>
      <c r="N1777" s="159"/>
      <c r="O1777" s="159"/>
      <c r="P1777" s="159"/>
      <c r="Q1777" s="159"/>
      <c r="R1777" s="159"/>
      <c r="S1777" s="159"/>
      <c r="T1777" s="159"/>
      <c r="U1777" s="159"/>
      <c r="V1777" s="159"/>
      <c r="W1777" s="159"/>
      <c r="X1777" s="159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247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 x14ac:dyDescent="0.2">
      <c r="A1778" s="157"/>
      <c r="B1778" s="158"/>
      <c r="C1778" s="199" t="s">
        <v>1696</v>
      </c>
      <c r="D1778" s="189"/>
      <c r="E1778" s="190">
        <v>13.6</v>
      </c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59"/>
      <c r="T1778" s="159"/>
      <c r="U1778" s="159"/>
      <c r="V1778" s="159"/>
      <c r="W1778" s="159"/>
      <c r="X1778" s="159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247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 x14ac:dyDescent="0.2">
      <c r="A1779" s="157"/>
      <c r="B1779" s="158"/>
      <c r="C1779" s="199" t="s">
        <v>1697</v>
      </c>
      <c r="D1779" s="189"/>
      <c r="E1779" s="190">
        <v>8.4</v>
      </c>
      <c r="F1779" s="159"/>
      <c r="G1779" s="159"/>
      <c r="H1779" s="159"/>
      <c r="I1779" s="159"/>
      <c r="J1779" s="159"/>
      <c r="K1779" s="159"/>
      <c r="L1779" s="159"/>
      <c r="M1779" s="159"/>
      <c r="N1779" s="159"/>
      <c r="O1779" s="159"/>
      <c r="P1779" s="159"/>
      <c r="Q1779" s="159"/>
      <c r="R1779" s="159"/>
      <c r="S1779" s="159"/>
      <c r="T1779" s="159"/>
      <c r="U1779" s="159"/>
      <c r="V1779" s="159"/>
      <c r="W1779" s="159"/>
      <c r="X1779" s="159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247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 x14ac:dyDescent="0.2">
      <c r="A1780" s="157"/>
      <c r="B1780" s="158"/>
      <c r="C1780" s="199" t="s">
        <v>1698</v>
      </c>
      <c r="D1780" s="189"/>
      <c r="E1780" s="190">
        <v>3.6</v>
      </c>
      <c r="F1780" s="159"/>
      <c r="G1780" s="159"/>
      <c r="H1780" s="159"/>
      <c r="I1780" s="159"/>
      <c r="J1780" s="159"/>
      <c r="K1780" s="159"/>
      <c r="L1780" s="159"/>
      <c r="M1780" s="159"/>
      <c r="N1780" s="159"/>
      <c r="O1780" s="159"/>
      <c r="P1780" s="159"/>
      <c r="Q1780" s="159"/>
      <c r="R1780" s="159"/>
      <c r="S1780" s="159"/>
      <c r="T1780" s="159"/>
      <c r="U1780" s="159"/>
      <c r="V1780" s="159"/>
      <c r="W1780" s="159"/>
      <c r="X1780" s="159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247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 x14ac:dyDescent="0.2">
      <c r="A1781" s="157"/>
      <c r="B1781" s="158"/>
      <c r="C1781" s="199" t="s">
        <v>1699</v>
      </c>
      <c r="D1781" s="189"/>
      <c r="E1781" s="190">
        <v>51.2</v>
      </c>
      <c r="F1781" s="159"/>
      <c r="G1781" s="159"/>
      <c r="H1781" s="159"/>
      <c r="I1781" s="159"/>
      <c r="J1781" s="159"/>
      <c r="K1781" s="159"/>
      <c r="L1781" s="159"/>
      <c r="M1781" s="159"/>
      <c r="N1781" s="159"/>
      <c r="O1781" s="159"/>
      <c r="P1781" s="159"/>
      <c r="Q1781" s="159"/>
      <c r="R1781" s="159"/>
      <c r="S1781" s="159"/>
      <c r="T1781" s="159"/>
      <c r="U1781" s="159"/>
      <c r="V1781" s="159"/>
      <c r="W1781" s="159"/>
      <c r="X1781" s="159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247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 x14ac:dyDescent="0.2">
      <c r="A1782" s="157"/>
      <c r="B1782" s="158"/>
      <c r="C1782" s="199" t="s">
        <v>1684</v>
      </c>
      <c r="D1782" s="189"/>
      <c r="E1782" s="190">
        <v>12</v>
      </c>
      <c r="F1782" s="159"/>
      <c r="G1782" s="159"/>
      <c r="H1782" s="159"/>
      <c r="I1782" s="159"/>
      <c r="J1782" s="159"/>
      <c r="K1782" s="159"/>
      <c r="L1782" s="159"/>
      <c r="M1782" s="159"/>
      <c r="N1782" s="159"/>
      <c r="O1782" s="159"/>
      <c r="P1782" s="159"/>
      <c r="Q1782" s="159"/>
      <c r="R1782" s="159"/>
      <c r="S1782" s="159"/>
      <c r="T1782" s="159"/>
      <c r="U1782" s="159"/>
      <c r="V1782" s="159"/>
      <c r="W1782" s="159"/>
      <c r="X1782" s="159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247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 x14ac:dyDescent="0.2">
      <c r="A1783" s="157"/>
      <c r="B1783" s="158"/>
      <c r="C1783" s="199" t="s">
        <v>1693</v>
      </c>
      <c r="D1783" s="189"/>
      <c r="E1783" s="190">
        <v>10.8</v>
      </c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59"/>
      <c r="T1783" s="159"/>
      <c r="U1783" s="159"/>
      <c r="V1783" s="159"/>
      <c r="W1783" s="159"/>
      <c r="X1783" s="159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247</v>
      </c>
      <c r="AH1783" s="150">
        <v>0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 x14ac:dyDescent="0.2">
      <c r="A1784" s="157"/>
      <c r="B1784" s="158"/>
      <c r="C1784" s="199" t="s">
        <v>1700</v>
      </c>
      <c r="D1784" s="189"/>
      <c r="E1784" s="190">
        <v>32.799999999999997</v>
      </c>
      <c r="F1784" s="159"/>
      <c r="G1784" s="159"/>
      <c r="H1784" s="159"/>
      <c r="I1784" s="159"/>
      <c r="J1784" s="159"/>
      <c r="K1784" s="159"/>
      <c r="L1784" s="159"/>
      <c r="M1784" s="159"/>
      <c r="N1784" s="159"/>
      <c r="O1784" s="159"/>
      <c r="P1784" s="159"/>
      <c r="Q1784" s="159"/>
      <c r="R1784" s="159"/>
      <c r="S1784" s="159"/>
      <c r="T1784" s="159"/>
      <c r="U1784" s="159"/>
      <c r="V1784" s="159"/>
      <c r="W1784" s="159"/>
      <c r="X1784" s="159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247</v>
      </c>
      <c r="AH1784" s="150">
        <v>0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 x14ac:dyDescent="0.2">
      <c r="A1785" s="157"/>
      <c r="B1785" s="158"/>
      <c r="C1785" s="199" t="s">
        <v>1701</v>
      </c>
      <c r="D1785" s="189"/>
      <c r="E1785" s="190">
        <v>7.6</v>
      </c>
      <c r="F1785" s="159"/>
      <c r="G1785" s="159"/>
      <c r="H1785" s="159"/>
      <c r="I1785" s="159"/>
      <c r="J1785" s="159"/>
      <c r="K1785" s="159"/>
      <c r="L1785" s="159"/>
      <c r="M1785" s="159"/>
      <c r="N1785" s="159"/>
      <c r="O1785" s="159"/>
      <c r="P1785" s="159"/>
      <c r="Q1785" s="159"/>
      <c r="R1785" s="159"/>
      <c r="S1785" s="159"/>
      <c r="T1785" s="159"/>
      <c r="U1785" s="159"/>
      <c r="V1785" s="159"/>
      <c r="W1785" s="159"/>
      <c r="X1785" s="159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247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 x14ac:dyDescent="0.2">
      <c r="A1786" s="157"/>
      <c r="B1786" s="158"/>
      <c r="C1786" s="199" t="s">
        <v>1702</v>
      </c>
      <c r="D1786" s="189"/>
      <c r="E1786" s="190">
        <v>36</v>
      </c>
      <c r="F1786" s="159"/>
      <c r="G1786" s="159"/>
      <c r="H1786" s="159"/>
      <c r="I1786" s="159"/>
      <c r="J1786" s="159"/>
      <c r="K1786" s="159"/>
      <c r="L1786" s="159"/>
      <c r="M1786" s="159"/>
      <c r="N1786" s="159"/>
      <c r="O1786" s="159"/>
      <c r="P1786" s="159"/>
      <c r="Q1786" s="159"/>
      <c r="R1786" s="159"/>
      <c r="S1786" s="159"/>
      <c r="T1786" s="159"/>
      <c r="U1786" s="159"/>
      <c r="V1786" s="159"/>
      <c r="W1786" s="159"/>
      <c r="X1786" s="159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247</v>
      </c>
      <c r="AH1786" s="150">
        <v>0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ht="33.75" outlineLevel="1" x14ac:dyDescent="0.2">
      <c r="A1787" s="167">
        <v>274</v>
      </c>
      <c r="B1787" s="168" t="s">
        <v>1703</v>
      </c>
      <c r="C1787" s="184" t="s">
        <v>1704</v>
      </c>
      <c r="D1787" s="169" t="s">
        <v>353</v>
      </c>
      <c r="E1787" s="170">
        <v>113</v>
      </c>
      <c r="F1787" s="171">
        <v>299.5</v>
      </c>
      <c r="G1787" s="172">
        <f>ROUND(E1787*F1787,2)</f>
        <v>33843.5</v>
      </c>
      <c r="H1787" s="171">
        <v>7.22</v>
      </c>
      <c r="I1787" s="172">
        <f>ROUND(E1787*H1787,2)</f>
        <v>815.86</v>
      </c>
      <c r="J1787" s="171">
        <v>292.27999999999997</v>
      </c>
      <c r="K1787" s="172">
        <f>ROUND(E1787*J1787,2)</f>
        <v>33027.64</v>
      </c>
      <c r="L1787" s="172">
        <v>21</v>
      </c>
      <c r="M1787" s="172">
        <f>G1787*(1+L1787/100)</f>
        <v>40950.635000000002</v>
      </c>
      <c r="N1787" s="172">
        <v>9.8999999999999999E-4</v>
      </c>
      <c r="O1787" s="172">
        <f>ROUND(E1787*N1787,2)</f>
        <v>0.11</v>
      </c>
      <c r="P1787" s="172">
        <v>0</v>
      </c>
      <c r="Q1787" s="172">
        <f>ROUND(E1787*P1787,2)</f>
        <v>0</v>
      </c>
      <c r="R1787" s="172" t="s">
        <v>1678</v>
      </c>
      <c r="S1787" s="172" t="s">
        <v>201</v>
      </c>
      <c r="T1787" s="173" t="s">
        <v>201</v>
      </c>
      <c r="U1787" s="159">
        <v>0.45300000000000001</v>
      </c>
      <c r="V1787" s="159">
        <f>ROUND(E1787*U1787,2)</f>
        <v>51.19</v>
      </c>
      <c r="W1787" s="159"/>
      <c r="X1787" s="159" t="s">
        <v>242</v>
      </c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243</v>
      </c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outlineLevel="1" x14ac:dyDescent="0.2">
      <c r="A1788" s="157"/>
      <c r="B1788" s="158"/>
      <c r="C1788" s="199" t="s">
        <v>1543</v>
      </c>
      <c r="D1788" s="189"/>
      <c r="E1788" s="190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  <c r="S1788" s="159"/>
      <c r="T1788" s="159"/>
      <c r="U1788" s="159"/>
      <c r="V1788" s="159"/>
      <c r="W1788" s="159"/>
      <c r="X1788" s="159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247</v>
      </c>
      <c r="AH1788" s="150">
        <v>0</v>
      </c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 x14ac:dyDescent="0.2">
      <c r="A1789" s="157"/>
      <c r="B1789" s="158"/>
      <c r="C1789" s="199" t="s">
        <v>1705</v>
      </c>
      <c r="D1789" s="189"/>
      <c r="E1789" s="190">
        <v>68</v>
      </c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  <c r="Q1789" s="159"/>
      <c r="R1789" s="159"/>
      <c r="S1789" s="159"/>
      <c r="T1789" s="159"/>
      <c r="U1789" s="159"/>
      <c r="V1789" s="159"/>
      <c r="W1789" s="159"/>
      <c r="X1789" s="159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247</v>
      </c>
      <c r="AH1789" s="150">
        <v>0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outlineLevel="1" x14ac:dyDescent="0.2">
      <c r="A1790" s="157"/>
      <c r="B1790" s="158"/>
      <c r="C1790" s="199" t="s">
        <v>1706</v>
      </c>
      <c r="D1790" s="189"/>
      <c r="E1790" s="190">
        <v>45</v>
      </c>
      <c r="F1790" s="159"/>
      <c r="G1790" s="159"/>
      <c r="H1790" s="159"/>
      <c r="I1790" s="159"/>
      <c r="J1790" s="159"/>
      <c r="K1790" s="159"/>
      <c r="L1790" s="159"/>
      <c r="M1790" s="159"/>
      <c r="N1790" s="159"/>
      <c r="O1790" s="159"/>
      <c r="P1790" s="159"/>
      <c r="Q1790" s="159"/>
      <c r="R1790" s="159"/>
      <c r="S1790" s="159"/>
      <c r="T1790" s="159"/>
      <c r="U1790" s="159"/>
      <c r="V1790" s="159"/>
      <c r="W1790" s="159"/>
      <c r="X1790" s="159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247</v>
      </c>
      <c r="AH1790" s="150">
        <v>0</v>
      </c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ht="33.75" outlineLevel="1" x14ac:dyDescent="0.2">
      <c r="A1791" s="167">
        <v>275</v>
      </c>
      <c r="B1791" s="168" t="s">
        <v>1707</v>
      </c>
      <c r="C1791" s="184" t="s">
        <v>1708</v>
      </c>
      <c r="D1791" s="169" t="s">
        <v>353</v>
      </c>
      <c r="E1791" s="170">
        <v>93.8</v>
      </c>
      <c r="F1791" s="171">
        <v>324</v>
      </c>
      <c r="G1791" s="172">
        <f>ROUND(E1791*F1791,2)</f>
        <v>30391.200000000001</v>
      </c>
      <c r="H1791" s="171">
        <v>7.22</v>
      </c>
      <c r="I1791" s="172">
        <f>ROUND(E1791*H1791,2)</f>
        <v>677.24</v>
      </c>
      <c r="J1791" s="171">
        <v>316.77999999999997</v>
      </c>
      <c r="K1791" s="172">
        <f>ROUND(E1791*J1791,2)</f>
        <v>29713.96</v>
      </c>
      <c r="L1791" s="172">
        <v>21</v>
      </c>
      <c r="M1791" s="172">
        <f>G1791*(1+L1791/100)</f>
        <v>36773.351999999999</v>
      </c>
      <c r="N1791" s="172">
        <v>9.8999999999999999E-4</v>
      </c>
      <c r="O1791" s="172">
        <f>ROUND(E1791*N1791,2)</f>
        <v>0.09</v>
      </c>
      <c r="P1791" s="172">
        <v>0</v>
      </c>
      <c r="Q1791" s="172">
        <f>ROUND(E1791*P1791,2)</f>
        <v>0</v>
      </c>
      <c r="R1791" s="172" t="s">
        <v>1678</v>
      </c>
      <c r="S1791" s="172" t="s">
        <v>201</v>
      </c>
      <c r="T1791" s="173" t="s">
        <v>201</v>
      </c>
      <c r="U1791" s="159">
        <v>0.49</v>
      </c>
      <c r="V1791" s="159">
        <f>ROUND(E1791*U1791,2)</f>
        <v>45.96</v>
      </c>
      <c r="W1791" s="159"/>
      <c r="X1791" s="159" t="s">
        <v>242</v>
      </c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243</v>
      </c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outlineLevel="1" x14ac:dyDescent="0.2">
      <c r="A1792" s="157"/>
      <c r="B1792" s="158"/>
      <c r="C1792" s="199" t="s">
        <v>1543</v>
      </c>
      <c r="D1792" s="189"/>
      <c r="E1792" s="190"/>
      <c r="F1792" s="159"/>
      <c r="G1792" s="159"/>
      <c r="H1792" s="159"/>
      <c r="I1792" s="159"/>
      <c r="J1792" s="159"/>
      <c r="K1792" s="159"/>
      <c r="L1792" s="159"/>
      <c r="M1792" s="159"/>
      <c r="N1792" s="159"/>
      <c r="O1792" s="159"/>
      <c r="P1792" s="159"/>
      <c r="Q1792" s="159"/>
      <c r="R1792" s="159"/>
      <c r="S1792" s="159"/>
      <c r="T1792" s="159"/>
      <c r="U1792" s="159"/>
      <c r="V1792" s="159"/>
      <c r="W1792" s="159"/>
      <c r="X1792" s="159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247</v>
      </c>
      <c r="AH1792" s="150">
        <v>0</v>
      </c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outlineLevel="1" x14ac:dyDescent="0.2">
      <c r="A1793" s="157"/>
      <c r="B1793" s="158"/>
      <c r="C1793" s="199" t="s">
        <v>1709</v>
      </c>
      <c r="D1793" s="189"/>
      <c r="E1793" s="190">
        <v>52.8</v>
      </c>
      <c r="F1793" s="159"/>
      <c r="G1793" s="159"/>
      <c r="H1793" s="159"/>
      <c r="I1793" s="159"/>
      <c r="J1793" s="159"/>
      <c r="K1793" s="159"/>
      <c r="L1793" s="159"/>
      <c r="M1793" s="159"/>
      <c r="N1793" s="159"/>
      <c r="O1793" s="159"/>
      <c r="P1793" s="159"/>
      <c r="Q1793" s="159"/>
      <c r="R1793" s="159"/>
      <c r="S1793" s="159"/>
      <c r="T1793" s="159"/>
      <c r="U1793" s="159"/>
      <c r="V1793" s="159"/>
      <c r="W1793" s="159"/>
      <c r="X1793" s="159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247</v>
      </c>
      <c r="AH1793" s="150">
        <v>0</v>
      </c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</row>
    <row r="1794" spans="1:60" outlineLevel="1" x14ac:dyDescent="0.2">
      <c r="A1794" s="157"/>
      <c r="B1794" s="158"/>
      <c r="C1794" s="199" t="s">
        <v>1710</v>
      </c>
      <c r="D1794" s="189"/>
      <c r="E1794" s="190">
        <v>28.8</v>
      </c>
      <c r="F1794" s="159"/>
      <c r="G1794" s="159"/>
      <c r="H1794" s="159"/>
      <c r="I1794" s="159"/>
      <c r="J1794" s="159"/>
      <c r="K1794" s="159"/>
      <c r="L1794" s="159"/>
      <c r="M1794" s="159"/>
      <c r="N1794" s="159"/>
      <c r="O1794" s="159"/>
      <c r="P1794" s="159"/>
      <c r="Q1794" s="159"/>
      <c r="R1794" s="159"/>
      <c r="S1794" s="159"/>
      <c r="T1794" s="159"/>
      <c r="U1794" s="159"/>
      <c r="V1794" s="159"/>
      <c r="W1794" s="159"/>
      <c r="X1794" s="159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247</v>
      </c>
      <c r="AH1794" s="150">
        <v>0</v>
      </c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outlineLevel="1" x14ac:dyDescent="0.2">
      <c r="A1795" s="157"/>
      <c r="B1795" s="158"/>
      <c r="C1795" s="199" t="s">
        <v>1711</v>
      </c>
      <c r="D1795" s="189"/>
      <c r="E1795" s="190">
        <v>7.4</v>
      </c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59"/>
      <c r="T1795" s="159"/>
      <c r="U1795" s="159"/>
      <c r="V1795" s="159"/>
      <c r="W1795" s="159"/>
      <c r="X1795" s="159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247</v>
      </c>
      <c r="AH1795" s="150">
        <v>0</v>
      </c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 x14ac:dyDescent="0.2">
      <c r="A1796" s="157"/>
      <c r="B1796" s="158"/>
      <c r="C1796" s="199" t="s">
        <v>1712</v>
      </c>
      <c r="D1796" s="189"/>
      <c r="E1796" s="190">
        <v>4.8</v>
      </c>
      <c r="F1796" s="159"/>
      <c r="G1796" s="159"/>
      <c r="H1796" s="159"/>
      <c r="I1796" s="159"/>
      <c r="J1796" s="159"/>
      <c r="K1796" s="159"/>
      <c r="L1796" s="159"/>
      <c r="M1796" s="159"/>
      <c r="N1796" s="159"/>
      <c r="O1796" s="159"/>
      <c r="P1796" s="159"/>
      <c r="Q1796" s="159"/>
      <c r="R1796" s="159"/>
      <c r="S1796" s="159"/>
      <c r="T1796" s="159"/>
      <c r="U1796" s="159"/>
      <c r="V1796" s="159"/>
      <c r="W1796" s="159"/>
      <c r="X1796" s="159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247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ht="22.5" outlineLevel="1" x14ac:dyDescent="0.2">
      <c r="A1797" s="167">
        <v>276</v>
      </c>
      <c r="B1797" s="168" t="s">
        <v>1713</v>
      </c>
      <c r="C1797" s="184" t="s">
        <v>1714</v>
      </c>
      <c r="D1797" s="169" t="s">
        <v>240</v>
      </c>
      <c r="E1797" s="170">
        <v>327.13702999999998</v>
      </c>
      <c r="F1797" s="171">
        <v>29.1</v>
      </c>
      <c r="G1797" s="172">
        <f>ROUND(E1797*F1797,2)</f>
        <v>9519.69</v>
      </c>
      <c r="H1797" s="171">
        <v>0</v>
      </c>
      <c r="I1797" s="172">
        <f>ROUND(E1797*H1797,2)</f>
        <v>0</v>
      </c>
      <c r="J1797" s="171">
        <v>29.1</v>
      </c>
      <c r="K1797" s="172">
        <f>ROUND(E1797*J1797,2)</f>
        <v>9519.69</v>
      </c>
      <c r="L1797" s="172">
        <v>21</v>
      </c>
      <c r="M1797" s="172">
        <f>G1797*(1+L1797/100)</f>
        <v>11518.8249</v>
      </c>
      <c r="N1797" s="172">
        <v>0</v>
      </c>
      <c r="O1797" s="172">
        <f>ROUND(E1797*N1797,2)</f>
        <v>0</v>
      </c>
      <c r="P1797" s="172">
        <v>0</v>
      </c>
      <c r="Q1797" s="172">
        <f>ROUND(E1797*P1797,2)</f>
        <v>0</v>
      </c>
      <c r="R1797" s="172" t="s">
        <v>1678</v>
      </c>
      <c r="S1797" s="172" t="s">
        <v>201</v>
      </c>
      <c r="T1797" s="173" t="s">
        <v>201</v>
      </c>
      <c r="U1797" s="159">
        <v>5.5E-2</v>
      </c>
      <c r="V1797" s="159">
        <f>ROUND(E1797*U1797,2)</f>
        <v>17.989999999999998</v>
      </c>
      <c r="W1797" s="159"/>
      <c r="X1797" s="159" t="s">
        <v>242</v>
      </c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243</v>
      </c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 x14ac:dyDescent="0.2">
      <c r="A1798" s="157"/>
      <c r="B1798" s="158"/>
      <c r="C1798" s="199" t="s">
        <v>1715</v>
      </c>
      <c r="D1798" s="189"/>
      <c r="E1798" s="190">
        <v>327.13702999999998</v>
      </c>
      <c r="F1798" s="159"/>
      <c r="G1798" s="159"/>
      <c r="H1798" s="159"/>
      <c r="I1798" s="159"/>
      <c r="J1798" s="159"/>
      <c r="K1798" s="159"/>
      <c r="L1798" s="159"/>
      <c r="M1798" s="159"/>
      <c r="N1798" s="159"/>
      <c r="O1798" s="159"/>
      <c r="P1798" s="159"/>
      <c r="Q1798" s="159"/>
      <c r="R1798" s="159"/>
      <c r="S1798" s="159"/>
      <c r="T1798" s="159"/>
      <c r="U1798" s="159"/>
      <c r="V1798" s="159"/>
      <c r="W1798" s="159"/>
      <c r="X1798" s="159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247</v>
      </c>
      <c r="AH1798" s="150">
        <v>5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ht="33.75" outlineLevel="1" x14ac:dyDescent="0.2">
      <c r="A1799" s="167">
        <v>277</v>
      </c>
      <c r="B1799" s="168" t="s">
        <v>1716</v>
      </c>
      <c r="C1799" s="184" t="s">
        <v>1717</v>
      </c>
      <c r="D1799" s="169" t="s">
        <v>240</v>
      </c>
      <c r="E1799" s="170">
        <v>327.13702999999998</v>
      </c>
      <c r="F1799" s="171">
        <v>128</v>
      </c>
      <c r="G1799" s="172">
        <f>ROUND(E1799*F1799,2)</f>
        <v>41873.54</v>
      </c>
      <c r="H1799" s="171">
        <v>45.35</v>
      </c>
      <c r="I1799" s="172">
        <f>ROUND(E1799*H1799,2)</f>
        <v>14835.66</v>
      </c>
      <c r="J1799" s="171">
        <v>82.65</v>
      </c>
      <c r="K1799" s="172">
        <f>ROUND(E1799*J1799,2)</f>
        <v>27037.88</v>
      </c>
      <c r="L1799" s="172">
        <v>21</v>
      </c>
      <c r="M1799" s="172">
        <f>G1799*(1+L1799/100)</f>
        <v>50666.983399999997</v>
      </c>
      <c r="N1799" s="172">
        <v>4.0299999999999997E-3</v>
      </c>
      <c r="O1799" s="172">
        <f>ROUND(E1799*N1799,2)</f>
        <v>1.32</v>
      </c>
      <c r="P1799" s="172">
        <v>0</v>
      </c>
      <c r="Q1799" s="172">
        <f>ROUND(E1799*P1799,2)</f>
        <v>0</v>
      </c>
      <c r="R1799" s="172" t="s">
        <v>1678</v>
      </c>
      <c r="S1799" s="172" t="s">
        <v>201</v>
      </c>
      <c r="T1799" s="173" t="s">
        <v>201</v>
      </c>
      <c r="U1799" s="159">
        <v>0.156</v>
      </c>
      <c r="V1799" s="159">
        <f>ROUND(E1799*U1799,2)</f>
        <v>51.03</v>
      </c>
      <c r="W1799" s="159"/>
      <c r="X1799" s="159" t="s">
        <v>242</v>
      </c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243</v>
      </c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 x14ac:dyDescent="0.2">
      <c r="A1800" s="157"/>
      <c r="B1800" s="158"/>
      <c r="C1800" s="199" t="s">
        <v>1718</v>
      </c>
      <c r="D1800" s="189"/>
      <c r="E1800" s="190"/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9"/>
      <c r="T1800" s="159"/>
      <c r="U1800" s="159"/>
      <c r="V1800" s="159"/>
      <c r="W1800" s="159"/>
      <c r="X1800" s="159"/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247</v>
      </c>
      <c r="AH1800" s="150">
        <v>0</v>
      </c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 x14ac:dyDescent="0.2">
      <c r="A1801" s="157"/>
      <c r="B1801" s="158"/>
      <c r="C1801" s="199" t="s">
        <v>1719</v>
      </c>
      <c r="D1801" s="189"/>
      <c r="E1801" s="190">
        <v>327.13702999999998</v>
      </c>
      <c r="F1801" s="159"/>
      <c r="G1801" s="159"/>
      <c r="H1801" s="159"/>
      <c r="I1801" s="159"/>
      <c r="J1801" s="159"/>
      <c r="K1801" s="159"/>
      <c r="L1801" s="159"/>
      <c r="M1801" s="159"/>
      <c r="N1801" s="159"/>
      <c r="O1801" s="159"/>
      <c r="P1801" s="159"/>
      <c r="Q1801" s="159"/>
      <c r="R1801" s="159"/>
      <c r="S1801" s="159"/>
      <c r="T1801" s="159"/>
      <c r="U1801" s="159"/>
      <c r="V1801" s="159"/>
      <c r="W1801" s="159"/>
      <c r="X1801" s="159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247</v>
      </c>
      <c r="AH1801" s="150">
        <v>0</v>
      </c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 x14ac:dyDescent="0.2">
      <c r="A1802" s="167">
        <v>278</v>
      </c>
      <c r="B1802" s="168" t="s">
        <v>1720</v>
      </c>
      <c r="C1802" s="184" t="s">
        <v>1721</v>
      </c>
      <c r="D1802" s="169" t="s">
        <v>252</v>
      </c>
      <c r="E1802" s="170">
        <v>16.301359999999999</v>
      </c>
      <c r="F1802" s="171">
        <v>1227</v>
      </c>
      <c r="G1802" s="172">
        <f>ROUND(E1802*F1802,2)</f>
        <v>20001.77</v>
      </c>
      <c r="H1802" s="171">
        <v>1227</v>
      </c>
      <c r="I1802" s="172">
        <f>ROUND(E1802*H1802,2)</f>
        <v>20001.77</v>
      </c>
      <c r="J1802" s="171">
        <v>0</v>
      </c>
      <c r="K1802" s="172">
        <f>ROUND(E1802*J1802,2)</f>
        <v>0</v>
      </c>
      <c r="L1802" s="172">
        <v>21</v>
      </c>
      <c r="M1802" s="172">
        <f>G1802*(1+L1802/100)</f>
        <v>24202.1417</v>
      </c>
      <c r="N1802" s="172">
        <v>2.3570000000000001E-2</v>
      </c>
      <c r="O1802" s="172">
        <f>ROUND(E1802*N1802,2)</f>
        <v>0.38</v>
      </c>
      <c r="P1802" s="172">
        <v>0</v>
      </c>
      <c r="Q1802" s="172">
        <f>ROUND(E1802*P1802,2)</f>
        <v>0</v>
      </c>
      <c r="R1802" s="172" t="s">
        <v>1678</v>
      </c>
      <c r="S1802" s="172" t="s">
        <v>201</v>
      </c>
      <c r="T1802" s="173" t="s">
        <v>201</v>
      </c>
      <c r="U1802" s="159">
        <v>0</v>
      </c>
      <c r="V1802" s="159">
        <f>ROUND(E1802*U1802,2)</f>
        <v>0</v>
      </c>
      <c r="W1802" s="159"/>
      <c r="X1802" s="159" t="s">
        <v>242</v>
      </c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243</v>
      </c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 x14ac:dyDescent="0.2">
      <c r="A1803" s="157"/>
      <c r="B1803" s="158"/>
      <c r="C1803" s="199" t="s">
        <v>1543</v>
      </c>
      <c r="D1803" s="189"/>
      <c r="E1803" s="190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59"/>
      <c r="T1803" s="159"/>
      <c r="U1803" s="159"/>
      <c r="V1803" s="159"/>
      <c r="W1803" s="159"/>
      <c r="X1803" s="159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247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outlineLevel="1" x14ac:dyDescent="0.2">
      <c r="A1804" s="157"/>
      <c r="B1804" s="158"/>
      <c r="C1804" s="201" t="s">
        <v>1004</v>
      </c>
      <c r="D1804" s="193"/>
      <c r="E1804" s="194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  <c r="S1804" s="159"/>
      <c r="T1804" s="159"/>
      <c r="U1804" s="159"/>
      <c r="V1804" s="159"/>
      <c r="W1804" s="159"/>
      <c r="X1804" s="159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247</v>
      </c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 x14ac:dyDescent="0.2">
      <c r="A1805" s="157"/>
      <c r="B1805" s="158"/>
      <c r="C1805" s="202" t="s">
        <v>1722</v>
      </c>
      <c r="D1805" s="193"/>
      <c r="E1805" s="194">
        <v>60</v>
      </c>
      <c r="F1805" s="159"/>
      <c r="G1805" s="159"/>
      <c r="H1805" s="159"/>
      <c r="I1805" s="159"/>
      <c r="J1805" s="159"/>
      <c r="K1805" s="159"/>
      <c r="L1805" s="159"/>
      <c r="M1805" s="159"/>
      <c r="N1805" s="159"/>
      <c r="O1805" s="159"/>
      <c r="P1805" s="159"/>
      <c r="Q1805" s="159"/>
      <c r="R1805" s="159"/>
      <c r="S1805" s="159"/>
      <c r="T1805" s="159"/>
      <c r="U1805" s="159"/>
      <c r="V1805" s="159"/>
      <c r="W1805" s="159"/>
      <c r="X1805" s="159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247</v>
      </c>
      <c r="AH1805" s="150">
        <v>2</v>
      </c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outlineLevel="1" x14ac:dyDescent="0.2">
      <c r="A1806" s="157"/>
      <c r="B1806" s="158"/>
      <c r="C1806" s="202" t="s">
        <v>1723</v>
      </c>
      <c r="D1806" s="193"/>
      <c r="E1806" s="194">
        <v>62.4</v>
      </c>
      <c r="F1806" s="159"/>
      <c r="G1806" s="159"/>
      <c r="H1806" s="159"/>
      <c r="I1806" s="159"/>
      <c r="J1806" s="159"/>
      <c r="K1806" s="159"/>
      <c r="L1806" s="159"/>
      <c r="M1806" s="159"/>
      <c r="N1806" s="159"/>
      <c r="O1806" s="159"/>
      <c r="P1806" s="159"/>
      <c r="Q1806" s="159"/>
      <c r="R1806" s="159"/>
      <c r="S1806" s="159"/>
      <c r="T1806" s="159"/>
      <c r="U1806" s="159"/>
      <c r="V1806" s="159"/>
      <c r="W1806" s="159"/>
      <c r="X1806" s="159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247</v>
      </c>
      <c r="AH1806" s="150">
        <v>2</v>
      </c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 x14ac:dyDescent="0.2">
      <c r="A1807" s="157"/>
      <c r="B1807" s="158"/>
      <c r="C1807" s="203" t="s">
        <v>1010</v>
      </c>
      <c r="D1807" s="195"/>
      <c r="E1807" s="196">
        <v>122.4</v>
      </c>
      <c r="F1807" s="159"/>
      <c r="G1807" s="159"/>
      <c r="H1807" s="159"/>
      <c r="I1807" s="159"/>
      <c r="J1807" s="159"/>
      <c r="K1807" s="159"/>
      <c r="L1807" s="159"/>
      <c r="M1807" s="159"/>
      <c r="N1807" s="159"/>
      <c r="O1807" s="159"/>
      <c r="P1807" s="159"/>
      <c r="Q1807" s="159"/>
      <c r="R1807" s="159"/>
      <c r="S1807" s="159"/>
      <c r="T1807" s="159"/>
      <c r="U1807" s="159"/>
      <c r="V1807" s="159"/>
      <c r="W1807" s="159"/>
      <c r="X1807" s="159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247</v>
      </c>
      <c r="AH1807" s="150">
        <v>3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 x14ac:dyDescent="0.2">
      <c r="A1808" s="157"/>
      <c r="B1808" s="158"/>
      <c r="C1808" s="201" t="s">
        <v>1011</v>
      </c>
      <c r="D1808" s="193"/>
      <c r="E1808" s="194"/>
      <c r="F1808" s="159"/>
      <c r="G1808" s="159"/>
      <c r="H1808" s="159"/>
      <c r="I1808" s="159"/>
      <c r="J1808" s="159"/>
      <c r="K1808" s="159"/>
      <c r="L1808" s="159"/>
      <c r="M1808" s="159"/>
      <c r="N1808" s="159"/>
      <c r="O1808" s="159"/>
      <c r="P1808" s="159"/>
      <c r="Q1808" s="159"/>
      <c r="R1808" s="159"/>
      <c r="S1808" s="159"/>
      <c r="T1808" s="159"/>
      <c r="U1808" s="159"/>
      <c r="V1808" s="159"/>
      <c r="W1808" s="159"/>
      <c r="X1808" s="159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247</v>
      </c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 x14ac:dyDescent="0.2">
      <c r="A1809" s="157"/>
      <c r="B1809" s="158"/>
      <c r="C1809" s="199" t="s">
        <v>1724</v>
      </c>
      <c r="D1809" s="189"/>
      <c r="E1809" s="190">
        <v>1.5667199999999999</v>
      </c>
      <c r="F1809" s="159"/>
      <c r="G1809" s="159"/>
      <c r="H1809" s="159"/>
      <c r="I1809" s="159"/>
      <c r="J1809" s="159"/>
      <c r="K1809" s="159"/>
      <c r="L1809" s="159"/>
      <c r="M1809" s="159"/>
      <c r="N1809" s="159"/>
      <c r="O1809" s="159"/>
      <c r="P1809" s="159"/>
      <c r="Q1809" s="159"/>
      <c r="R1809" s="159"/>
      <c r="S1809" s="159"/>
      <c r="T1809" s="159"/>
      <c r="U1809" s="159"/>
      <c r="V1809" s="159"/>
      <c r="W1809" s="159"/>
      <c r="X1809" s="159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247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 x14ac:dyDescent="0.2">
      <c r="A1810" s="157"/>
      <c r="B1810" s="158"/>
      <c r="C1810" s="201" t="s">
        <v>1004</v>
      </c>
      <c r="D1810" s="193"/>
      <c r="E1810" s="194"/>
      <c r="F1810" s="159"/>
      <c r="G1810" s="159"/>
      <c r="H1810" s="159"/>
      <c r="I1810" s="159"/>
      <c r="J1810" s="159"/>
      <c r="K1810" s="159"/>
      <c r="L1810" s="159"/>
      <c r="M1810" s="159"/>
      <c r="N1810" s="159"/>
      <c r="O1810" s="159"/>
      <c r="P1810" s="159"/>
      <c r="Q1810" s="159"/>
      <c r="R1810" s="159"/>
      <c r="S1810" s="159"/>
      <c r="T1810" s="159"/>
      <c r="U1810" s="159"/>
      <c r="V1810" s="159"/>
      <c r="W1810" s="159"/>
      <c r="X1810" s="159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247</v>
      </c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outlineLevel="1" x14ac:dyDescent="0.2">
      <c r="A1811" s="157"/>
      <c r="B1811" s="158"/>
      <c r="C1811" s="202" t="s">
        <v>1725</v>
      </c>
      <c r="D1811" s="193"/>
      <c r="E1811" s="194">
        <v>140.80000000000001</v>
      </c>
      <c r="F1811" s="159"/>
      <c r="G1811" s="159"/>
      <c r="H1811" s="159"/>
      <c r="I1811" s="159"/>
      <c r="J1811" s="159"/>
      <c r="K1811" s="159"/>
      <c r="L1811" s="159"/>
      <c r="M1811" s="159"/>
      <c r="N1811" s="159"/>
      <c r="O1811" s="159"/>
      <c r="P1811" s="159"/>
      <c r="Q1811" s="159"/>
      <c r="R1811" s="159"/>
      <c r="S1811" s="159"/>
      <c r="T1811" s="159"/>
      <c r="U1811" s="159"/>
      <c r="V1811" s="159"/>
      <c r="W1811" s="159"/>
      <c r="X1811" s="159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247</v>
      </c>
      <c r="AH1811" s="150">
        <v>2</v>
      </c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 x14ac:dyDescent="0.2">
      <c r="A1812" s="157"/>
      <c r="B1812" s="158"/>
      <c r="C1812" s="202" t="s">
        <v>1726</v>
      </c>
      <c r="D1812" s="193"/>
      <c r="E1812" s="194">
        <v>12</v>
      </c>
      <c r="F1812" s="159"/>
      <c r="G1812" s="159"/>
      <c r="H1812" s="159"/>
      <c r="I1812" s="159"/>
      <c r="J1812" s="159"/>
      <c r="K1812" s="159"/>
      <c r="L1812" s="159"/>
      <c r="M1812" s="159"/>
      <c r="N1812" s="159"/>
      <c r="O1812" s="159"/>
      <c r="P1812" s="159"/>
      <c r="Q1812" s="159"/>
      <c r="R1812" s="159"/>
      <c r="S1812" s="159"/>
      <c r="T1812" s="159"/>
      <c r="U1812" s="159"/>
      <c r="V1812" s="159"/>
      <c r="W1812" s="159"/>
      <c r="X1812" s="159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247</v>
      </c>
      <c r="AH1812" s="150">
        <v>2</v>
      </c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 x14ac:dyDescent="0.2">
      <c r="A1813" s="157"/>
      <c r="B1813" s="158"/>
      <c r="C1813" s="202" t="s">
        <v>1727</v>
      </c>
      <c r="D1813" s="193"/>
      <c r="E1813" s="194">
        <v>9.6</v>
      </c>
      <c r="F1813" s="159"/>
      <c r="G1813" s="159"/>
      <c r="H1813" s="159"/>
      <c r="I1813" s="159"/>
      <c r="J1813" s="159"/>
      <c r="K1813" s="159"/>
      <c r="L1813" s="159"/>
      <c r="M1813" s="159"/>
      <c r="N1813" s="159"/>
      <c r="O1813" s="159"/>
      <c r="P1813" s="159"/>
      <c r="Q1813" s="159"/>
      <c r="R1813" s="159"/>
      <c r="S1813" s="159"/>
      <c r="T1813" s="159"/>
      <c r="U1813" s="159"/>
      <c r="V1813" s="159"/>
      <c r="W1813" s="159"/>
      <c r="X1813" s="159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247</v>
      </c>
      <c r="AH1813" s="150">
        <v>2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 x14ac:dyDescent="0.2">
      <c r="A1814" s="157"/>
      <c r="B1814" s="158"/>
      <c r="C1814" s="202" t="s">
        <v>1728</v>
      </c>
      <c r="D1814" s="193"/>
      <c r="E1814" s="194">
        <v>7.8</v>
      </c>
      <c r="F1814" s="159"/>
      <c r="G1814" s="159"/>
      <c r="H1814" s="159"/>
      <c r="I1814" s="159"/>
      <c r="J1814" s="159"/>
      <c r="K1814" s="159"/>
      <c r="L1814" s="159"/>
      <c r="M1814" s="159"/>
      <c r="N1814" s="159"/>
      <c r="O1814" s="159"/>
      <c r="P1814" s="159"/>
      <c r="Q1814" s="159"/>
      <c r="R1814" s="159"/>
      <c r="S1814" s="159"/>
      <c r="T1814" s="159"/>
      <c r="U1814" s="159"/>
      <c r="V1814" s="159"/>
      <c r="W1814" s="159"/>
      <c r="X1814" s="159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247</v>
      </c>
      <c r="AH1814" s="150">
        <v>2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 x14ac:dyDescent="0.2">
      <c r="A1815" s="157"/>
      <c r="B1815" s="158"/>
      <c r="C1815" s="202" t="s">
        <v>1729</v>
      </c>
      <c r="D1815" s="193"/>
      <c r="E1815" s="194">
        <v>4.8</v>
      </c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59"/>
      <c r="T1815" s="159"/>
      <c r="U1815" s="159"/>
      <c r="V1815" s="159"/>
      <c r="W1815" s="159"/>
      <c r="X1815" s="159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247</v>
      </c>
      <c r="AH1815" s="150">
        <v>2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outlineLevel="1" x14ac:dyDescent="0.2">
      <c r="A1816" s="157"/>
      <c r="B1816" s="158"/>
      <c r="C1816" s="202" t="s">
        <v>1730</v>
      </c>
      <c r="D1816" s="193"/>
      <c r="E1816" s="194">
        <v>2.2000000000000002</v>
      </c>
      <c r="F1816" s="159"/>
      <c r="G1816" s="159"/>
      <c r="H1816" s="159"/>
      <c r="I1816" s="159"/>
      <c r="J1816" s="159"/>
      <c r="K1816" s="159"/>
      <c r="L1816" s="159"/>
      <c r="M1816" s="159"/>
      <c r="N1816" s="159"/>
      <c r="O1816" s="159"/>
      <c r="P1816" s="159"/>
      <c r="Q1816" s="159"/>
      <c r="R1816" s="159"/>
      <c r="S1816" s="159"/>
      <c r="T1816" s="159"/>
      <c r="U1816" s="159"/>
      <c r="V1816" s="159"/>
      <c r="W1816" s="159"/>
      <c r="X1816" s="159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247</v>
      </c>
      <c r="AH1816" s="150">
        <v>2</v>
      </c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 x14ac:dyDescent="0.2">
      <c r="A1817" s="157"/>
      <c r="B1817" s="158"/>
      <c r="C1817" s="202" t="s">
        <v>1731</v>
      </c>
      <c r="D1817" s="193"/>
      <c r="E1817" s="194">
        <v>2.6</v>
      </c>
      <c r="F1817" s="159"/>
      <c r="G1817" s="159"/>
      <c r="H1817" s="159"/>
      <c r="I1817" s="159"/>
      <c r="J1817" s="159"/>
      <c r="K1817" s="159"/>
      <c r="L1817" s="159"/>
      <c r="M1817" s="159"/>
      <c r="N1817" s="159"/>
      <c r="O1817" s="159"/>
      <c r="P1817" s="159"/>
      <c r="Q1817" s="159"/>
      <c r="R1817" s="159"/>
      <c r="S1817" s="159"/>
      <c r="T1817" s="159"/>
      <c r="U1817" s="159"/>
      <c r="V1817" s="159"/>
      <c r="W1817" s="159"/>
      <c r="X1817" s="159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247</v>
      </c>
      <c r="AH1817" s="150">
        <v>2</v>
      </c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outlineLevel="1" x14ac:dyDescent="0.2">
      <c r="A1818" s="157"/>
      <c r="B1818" s="158"/>
      <c r="C1818" s="202" t="s">
        <v>1732</v>
      </c>
      <c r="D1818" s="193"/>
      <c r="E1818" s="194">
        <v>3.4</v>
      </c>
      <c r="F1818" s="159"/>
      <c r="G1818" s="159"/>
      <c r="H1818" s="159"/>
      <c r="I1818" s="159"/>
      <c r="J1818" s="159"/>
      <c r="K1818" s="159"/>
      <c r="L1818" s="159"/>
      <c r="M1818" s="159"/>
      <c r="N1818" s="159"/>
      <c r="O1818" s="159"/>
      <c r="P1818" s="159"/>
      <c r="Q1818" s="159"/>
      <c r="R1818" s="159"/>
      <c r="S1818" s="159"/>
      <c r="T1818" s="159"/>
      <c r="U1818" s="159"/>
      <c r="V1818" s="159"/>
      <c r="W1818" s="159"/>
      <c r="X1818" s="159"/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247</v>
      </c>
      <c r="AH1818" s="150">
        <v>2</v>
      </c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 x14ac:dyDescent="0.2">
      <c r="A1819" s="157"/>
      <c r="B1819" s="158"/>
      <c r="C1819" s="202" t="s">
        <v>1733</v>
      </c>
      <c r="D1819" s="193"/>
      <c r="E1819" s="194">
        <v>5.8</v>
      </c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59"/>
      <c r="T1819" s="159"/>
      <c r="U1819" s="159"/>
      <c r="V1819" s="159"/>
      <c r="W1819" s="159"/>
      <c r="X1819" s="159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247</v>
      </c>
      <c r="AH1819" s="150">
        <v>2</v>
      </c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outlineLevel="1" x14ac:dyDescent="0.2">
      <c r="A1820" s="157"/>
      <c r="B1820" s="158"/>
      <c r="C1820" s="202" t="s">
        <v>1734</v>
      </c>
      <c r="D1820" s="193"/>
      <c r="E1820" s="194">
        <v>8.1999999999999993</v>
      </c>
      <c r="F1820" s="159"/>
      <c r="G1820" s="159"/>
      <c r="H1820" s="159"/>
      <c r="I1820" s="159"/>
      <c r="J1820" s="159"/>
      <c r="K1820" s="159"/>
      <c r="L1820" s="159"/>
      <c r="M1820" s="159"/>
      <c r="N1820" s="159"/>
      <c r="O1820" s="159"/>
      <c r="P1820" s="159"/>
      <c r="Q1820" s="159"/>
      <c r="R1820" s="159"/>
      <c r="S1820" s="159"/>
      <c r="T1820" s="159"/>
      <c r="U1820" s="159"/>
      <c r="V1820" s="159"/>
      <c r="W1820" s="159"/>
      <c r="X1820" s="159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247</v>
      </c>
      <c r="AH1820" s="150">
        <v>2</v>
      </c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 x14ac:dyDescent="0.2">
      <c r="A1821" s="157"/>
      <c r="B1821" s="158"/>
      <c r="C1821" s="202" t="s">
        <v>1735</v>
      </c>
      <c r="D1821" s="193"/>
      <c r="E1821" s="194">
        <v>10.8</v>
      </c>
      <c r="F1821" s="159"/>
      <c r="G1821" s="159"/>
      <c r="H1821" s="159"/>
      <c r="I1821" s="159"/>
      <c r="J1821" s="159"/>
      <c r="K1821" s="159"/>
      <c r="L1821" s="159"/>
      <c r="M1821" s="159"/>
      <c r="N1821" s="159"/>
      <c r="O1821" s="159"/>
      <c r="P1821" s="159"/>
      <c r="Q1821" s="159"/>
      <c r="R1821" s="159"/>
      <c r="S1821" s="159"/>
      <c r="T1821" s="159"/>
      <c r="U1821" s="159"/>
      <c r="V1821" s="159"/>
      <c r="W1821" s="159"/>
      <c r="X1821" s="159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247</v>
      </c>
      <c r="AH1821" s="150">
        <v>2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outlineLevel="1" x14ac:dyDescent="0.2">
      <c r="A1822" s="157"/>
      <c r="B1822" s="158"/>
      <c r="C1822" s="202" t="s">
        <v>1736</v>
      </c>
      <c r="D1822" s="193"/>
      <c r="E1822" s="194">
        <v>11.6</v>
      </c>
      <c r="F1822" s="159"/>
      <c r="G1822" s="159"/>
      <c r="H1822" s="159"/>
      <c r="I1822" s="159"/>
      <c r="J1822" s="159"/>
      <c r="K1822" s="159"/>
      <c r="L1822" s="159"/>
      <c r="M1822" s="159"/>
      <c r="N1822" s="159"/>
      <c r="O1822" s="159"/>
      <c r="P1822" s="159"/>
      <c r="Q1822" s="159"/>
      <c r="R1822" s="159"/>
      <c r="S1822" s="159"/>
      <c r="T1822" s="159"/>
      <c r="U1822" s="159"/>
      <c r="V1822" s="159"/>
      <c r="W1822" s="159"/>
      <c r="X1822" s="159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247</v>
      </c>
      <c r="AH1822" s="150">
        <v>2</v>
      </c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 x14ac:dyDescent="0.2">
      <c r="A1823" s="157"/>
      <c r="B1823" s="158"/>
      <c r="C1823" s="202" t="s">
        <v>1737</v>
      </c>
      <c r="D1823" s="193"/>
      <c r="E1823" s="194">
        <v>18.399999999999999</v>
      </c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59"/>
      <c r="T1823" s="159"/>
      <c r="U1823" s="159"/>
      <c r="V1823" s="159"/>
      <c r="W1823" s="159"/>
      <c r="X1823" s="159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247</v>
      </c>
      <c r="AH1823" s="150">
        <v>2</v>
      </c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outlineLevel="1" x14ac:dyDescent="0.2">
      <c r="A1824" s="157"/>
      <c r="B1824" s="158"/>
      <c r="C1824" s="202" t="s">
        <v>1738</v>
      </c>
      <c r="D1824" s="193"/>
      <c r="E1824" s="194">
        <v>13.6</v>
      </c>
      <c r="F1824" s="159"/>
      <c r="G1824" s="159"/>
      <c r="H1824" s="159"/>
      <c r="I1824" s="159"/>
      <c r="J1824" s="159"/>
      <c r="K1824" s="159"/>
      <c r="L1824" s="159"/>
      <c r="M1824" s="159"/>
      <c r="N1824" s="159"/>
      <c r="O1824" s="159"/>
      <c r="P1824" s="159"/>
      <c r="Q1824" s="159"/>
      <c r="R1824" s="159"/>
      <c r="S1824" s="159"/>
      <c r="T1824" s="159"/>
      <c r="U1824" s="159"/>
      <c r="V1824" s="159"/>
      <c r="W1824" s="159"/>
      <c r="X1824" s="159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247</v>
      </c>
      <c r="AH1824" s="150">
        <v>2</v>
      </c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outlineLevel="1" x14ac:dyDescent="0.2">
      <c r="A1825" s="157"/>
      <c r="B1825" s="158"/>
      <c r="C1825" s="202" t="s">
        <v>1739</v>
      </c>
      <c r="D1825" s="193"/>
      <c r="E1825" s="194">
        <v>8.4</v>
      </c>
      <c r="F1825" s="159"/>
      <c r="G1825" s="159"/>
      <c r="H1825" s="159"/>
      <c r="I1825" s="159"/>
      <c r="J1825" s="159"/>
      <c r="K1825" s="159"/>
      <c r="L1825" s="159"/>
      <c r="M1825" s="159"/>
      <c r="N1825" s="159"/>
      <c r="O1825" s="159"/>
      <c r="P1825" s="159"/>
      <c r="Q1825" s="159"/>
      <c r="R1825" s="159"/>
      <c r="S1825" s="159"/>
      <c r="T1825" s="159"/>
      <c r="U1825" s="159"/>
      <c r="V1825" s="159"/>
      <c r="W1825" s="159"/>
      <c r="X1825" s="159"/>
      <c r="Y1825" s="150"/>
      <c r="Z1825" s="150"/>
      <c r="AA1825" s="150"/>
      <c r="AB1825" s="150"/>
      <c r="AC1825" s="150"/>
      <c r="AD1825" s="150"/>
      <c r="AE1825" s="150"/>
      <c r="AF1825" s="150"/>
      <c r="AG1825" s="150" t="s">
        <v>247</v>
      </c>
      <c r="AH1825" s="150">
        <v>2</v>
      </c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</row>
    <row r="1826" spans="1:60" outlineLevel="1" x14ac:dyDescent="0.2">
      <c r="A1826" s="157"/>
      <c r="B1826" s="158"/>
      <c r="C1826" s="202" t="s">
        <v>1740</v>
      </c>
      <c r="D1826" s="193"/>
      <c r="E1826" s="194">
        <v>3.6</v>
      </c>
      <c r="F1826" s="159"/>
      <c r="G1826" s="159"/>
      <c r="H1826" s="159"/>
      <c r="I1826" s="159"/>
      <c r="J1826" s="159"/>
      <c r="K1826" s="159"/>
      <c r="L1826" s="159"/>
      <c r="M1826" s="159"/>
      <c r="N1826" s="159"/>
      <c r="O1826" s="159"/>
      <c r="P1826" s="159"/>
      <c r="Q1826" s="159"/>
      <c r="R1826" s="159"/>
      <c r="S1826" s="159"/>
      <c r="T1826" s="159"/>
      <c r="U1826" s="159"/>
      <c r="V1826" s="159"/>
      <c r="W1826" s="159"/>
      <c r="X1826" s="159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247</v>
      </c>
      <c r="AH1826" s="150">
        <v>2</v>
      </c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 x14ac:dyDescent="0.2">
      <c r="A1827" s="157"/>
      <c r="B1827" s="158"/>
      <c r="C1827" s="203" t="s">
        <v>1010</v>
      </c>
      <c r="D1827" s="195"/>
      <c r="E1827" s="196">
        <v>263.60000000000002</v>
      </c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59"/>
      <c r="T1827" s="159"/>
      <c r="U1827" s="159"/>
      <c r="V1827" s="159"/>
      <c r="W1827" s="159"/>
      <c r="X1827" s="159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247</v>
      </c>
      <c r="AH1827" s="150">
        <v>3</v>
      </c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 x14ac:dyDescent="0.2">
      <c r="A1828" s="157"/>
      <c r="B1828" s="158"/>
      <c r="C1828" s="201" t="s">
        <v>1011</v>
      </c>
      <c r="D1828" s="193"/>
      <c r="E1828" s="194"/>
      <c r="F1828" s="159"/>
      <c r="G1828" s="159"/>
      <c r="H1828" s="159"/>
      <c r="I1828" s="159"/>
      <c r="J1828" s="159"/>
      <c r="K1828" s="159"/>
      <c r="L1828" s="159"/>
      <c r="M1828" s="159"/>
      <c r="N1828" s="159"/>
      <c r="O1828" s="159"/>
      <c r="P1828" s="159"/>
      <c r="Q1828" s="159"/>
      <c r="R1828" s="159"/>
      <c r="S1828" s="159"/>
      <c r="T1828" s="159"/>
      <c r="U1828" s="159"/>
      <c r="V1828" s="159"/>
      <c r="W1828" s="159"/>
      <c r="X1828" s="159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247</v>
      </c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 x14ac:dyDescent="0.2">
      <c r="A1829" s="157"/>
      <c r="B1829" s="158"/>
      <c r="C1829" s="199" t="s">
        <v>1741</v>
      </c>
      <c r="D1829" s="189"/>
      <c r="E1829" s="190">
        <v>4.2176</v>
      </c>
      <c r="F1829" s="159"/>
      <c r="G1829" s="159"/>
      <c r="H1829" s="159"/>
      <c r="I1829" s="159"/>
      <c r="J1829" s="159"/>
      <c r="K1829" s="159"/>
      <c r="L1829" s="159"/>
      <c r="M1829" s="159"/>
      <c r="N1829" s="159"/>
      <c r="O1829" s="159"/>
      <c r="P1829" s="159"/>
      <c r="Q1829" s="159"/>
      <c r="R1829" s="159"/>
      <c r="S1829" s="159"/>
      <c r="T1829" s="159"/>
      <c r="U1829" s="159"/>
      <c r="V1829" s="159"/>
      <c r="W1829" s="159"/>
      <c r="X1829" s="159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247</v>
      </c>
      <c r="AH1829" s="150">
        <v>0</v>
      </c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outlineLevel="1" x14ac:dyDescent="0.2">
      <c r="A1830" s="157"/>
      <c r="B1830" s="158"/>
      <c r="C1830" s="201" t="s">
        <v>1004</v>
      </c>
      <c r="D1830" s="193"/>
      <c r="E1830" s="194"/>
      <c r="F1830" s="159"/>
      <c r="G1830" s="159"/>
      <c r="H1830" s="159"/>
      <c r="I1830" s="159"/>
      <c r="J1830" s="159"/>
      <c r="K1830" s="159"/>
      <c r="L1830" s="159"/>
      <c r="M1830" s="159"/>
      <c r="N1830" s="159"/>
      <c r="O1830" s="159"/>
      <c r="P1830" s="159"/>
      <c r="Q1830" s="159"/>
      <c r="R1830" s="159"/>
      <c r="S1830" s="159"/>
      <c r="T1830" s="159"/>
      <c r="U1830" s="159"/>
      <c r="V1830" s="159"/>
      <c r="W1830" s="159"/>
      <c r="X1830" s="159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247</v>
      </c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 x14ac:dyDescent="0.2">
      <c r="A1831" s="157"/>
      <c r="B1831" s="158"/>
      <c r="C1831" s="202" t="s">
        <v>1742</v>
      </c>
      <c r="D1831" s="193"/>
      <c r="E1831" s="194">
        <v>51.2</v>
      </c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59"/>
      <c r="T1831" s="159"/>
      <c r="U1831" s="159"/>
      <c r="V1831" s="159"/>
      <c r="W1831" s="159"/>
      <c r="X1831" s="159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247</v>
      </c>
      <c r="AH1831" s="150">
        <v>2</v>
      </c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 x14ac:dyDescent="0.2">
      <c r="A1832" s="157"/>
      <c r="B1832" s="158"/>
      <c r="C1832" s="202" t="s">
        <v>1726</v>
      </c>
      <c r="D1832" s="193"/>
      <c r="E1832" s="194">
        <v>12</v>
      </c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  <c r="Q1832" s="159"/>
      <c r="R1832" s="159"/>
      <c r="S1832" s="159"/>
      <c r="T1832" s="159"/>
      <c r="U1832" s="159"/>
      <c r="V1832" s="159"/>
      <c r="W1832" s="159"/>
      <c r="X1832" s="159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247</v>
      </c>
      <c r="AH1832" s="150">
        <v>2</v>
      </c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outlineLevel="1" x14ac:dyDescent="0.2">
      <c r="A1833" s="157"/>
      <c r="B1833" s="158"/>
      <c r="C1833" s="202" t="s">
        <v>1735</v>
      </c>
      <c r="D1833" s="193"/>
      <c r="E1833" s="194">
        <v>10.8</v>
      </c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9"/>
      <c r="T1833" s="159"/>
      <c r="U1833" s="159"/>
      <c r="V1833" s="159"/>
      <c r="W1833" s="159"/>
      <c r="X1833" s="159"/>
      <c r="Y1833" s="150"/>
      <c r="Z1833" s="150"/>
      <c r="AA1833" s="150"/>
      <c r="AB1833" s="150"/>
      <c r="AC1833" s="150"/>
      <c r="AD1833" s="150"/>
      <c r="AE1833" s="150"/>
      <c r="AF1833" s="150"/>
      <c r="AG1833" s="150" t="s">
        <v>247</v>
      </c>
      <c r="AH1833" s="150">
        <v>2</v>
      </c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</row>
    <row r="1834" spans="1:60" outlineLevel="1" x14ac:dyDescent="0.2">
      <c r="A1834" s="157"/>
      <c r="B1834" s="158"/>
      <c r="C1834" s="203" t="s">
        <v>1010</v>
      </c>
      <c r="D1834" s="195"/>
      <c r="E1834" s="196">
        <v>74</v>
      </c>
      <c r="F1834" s="159"/>
      <c r="G1834" s="159"/>
      <c r="H1834" s="159"/>
      <c r="I1834" s="159"/>
      <c r="J1834" s="159"/>
      <c r="K1834" s="159"/>
      <c r="L1834" s="159"/>
      <c r="M1834" s="159"/>
      <c r="N1834" s="159"/>
      <c r="O1834" s="159"/>
      <c r="P1834" s="159"/>
      <c r="Q1834" s="159"/>
      <c r="R1834" s="159"/>
      <c r="S1834" s="159"/>
      <c r="T1834" s="159"/>
      <c r="U1834" s="159"/>
      <c r="V1834" s="159"/>
      <c r="W1834" s="159"/>
      <c r="X1834" s="159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247</v>
      </c>
      <c r="AH1834" s="150">
        <v>3</v>
      </c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 x14ac:dyDescent="0.2">
      <c r="A1835" s="157"/>
      <c r="B1835" s="158"/>
      <c r="C1835" s="201" t="s">
        <v>1011</v>
      </c>
      <c r="D1835" s="193"/>
      <c r="E1835" s="194"/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59"/>
      <c r="T1835" s="159"/>
      <c r="U1835" s="159"/>
      <c r="V1835" s="159"/>
      <c r="W1835" s="159"/>
      <c r="X1835" s="159"/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247</v>
      </c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 x14ac:dyDescent="0.2">
      <c r="A1836" s="157"/>
      <c r="B1836" s="158"/>
      <c r="C1836" s="199" t="s">
        <v>1743</v>
      </c>
      <c r="D1836" s="189"/>
      <c r="E1836" s="190">
        <v>1.4208000000000001</v>
      </c>
      <c r="F1836" s="159"/>
      <c r="G1836" s="159"/>
      <c r="H1836" s="159"/>
      <c r="I1836" s="159"/>
      <c r="J1836" s="159"/>
      <c r="K1836" s="159"/>
      <c r="L1836" s="159"/>
      <c r="M1836" s="159"/>
      <c r="N1836" s="159"/>
      <c r="O1836" s="159"/>
      <c r="P1836" s="159"/>
      <c r="Q1836" s="159"/>
      <c r="R1836" s="159"/>
      <c r="S1836" s="159"/>
      <c r="T1836" s="159"/>
      <c r="U1836" s="159"/>
      <c r="V1836" s="159"/>
      <c r="W1836" s="159"/>
      <c r="X1836" s="159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247</v>
      </c>
      <c r="AH1836" s="150">
        <v>0</v>
      </c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 x14ac:dyDescent="0.2">
      <c r="A1837" s="157"/>
      <c r="B1837" s="158"/>
      <c r="C1837" s="199" t="s">
        <v>1744</v>
      </c>
      <c r="D1837" s="189"/>
      <c r="E1837" s="190">
        <v>0.70848</v>
      </c>
      <c r="F1837" s="159"/>
      <c r="G1837" s="159"/>
      <c r="H1837" s="159"/>
      <c r="I1837" s="159"/>
      <c r="J1837" s="159"/>
      <c r="K1837" s="159"/>
      <c r="L1837" s="159"/>
      <c r="M1837" s="159"/>
      <c r="N1837" s="159"/>
      <c r="O1837" s="159"/>
      <c r="P1837" s="159"/>
      <c r="Q1837" s="159"/>
      <c r="R1837" s="159"/>
      <c r="S1837" s="159"/>
      <c r="T1837" s="159"/>
      <c r="U1837" s="159"/>
      <c r="V1837" s="159"/>
      <c r="W1837" s="159"/>
      <c r="X1837" s="159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247</v>
      </c>
      <c r="AH1837" s="150">
        <v>0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 x14ac:dyDescent="0.2">
      <c r="A1838" s="157"/>
      <c r="B1838" s="158"/>
      <c r="C1838" s="201" t="s">
        <v>1004</v>
      </c>
      <c r="D1838" s="193"/>
      <c r="E1838" s="194"/>
      <c r="F1838" s="159"/>
      <c r="G1838" s="159"/>
      <c r="H1838" s="159"/>
      <c r="I1838" s="159"/>
      <c r="J1838" s="159"/>
      <c r="K1838" s="159"/>
      <c r="L1838" s="159"/>
      <c r="M1838" s="159"/>
      <c r="N1838" s="159"/>
      <c r="O1838" s="159"/>
      <c r="P1838" s="159"/>
      <c r="Q1838" s="159"/>
      <c r="R1838" s="159"/>
      <c r="S1838" s="159"/>
      <c r="T1838" s="159"/>
      <c r="U1838" s="159"/>
      <c r="V1838" s="159"/>
      <c r="W1838" s="159"/>
      <c r="X1838" s="159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247</v>
      </c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outlineLevel="1" x14ac:dyDescent="0.2">
      <c r="A1839" s="157"/>
      <c r="B1839" s="158"/>
      <c r="C1839" s="202" t="s">
        <v>1745</v>
      </c>
      <c r="D1839" s="193"/>
      <c r="E1839" s="194">
        <v>7.6</v>
      </c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59"/>
      <c r="T1839" s="159"/>
      <c r="U1839" s="159"/>
      <c r="V1839" s="159"/>
      <c r="W1839" s="159"/>
      <c r="X1839" s="159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247</v>
      </c>
      <c r="AH1839" s="150">
        <v>2</v>
      </c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 x14ac:dyDescent="0.2">
      <c r="A1840" s="157"/>
      <c r="B1840" s="158"/>
      <c r="C1840" s="202" t="s">
        <v>1746</v>
      </c>
      <c r="D1840" s="193"/>
      <c r="E1840" s="194">
        <v>36</v>
      </c>
      <c r="F1840" s="159"/>
      <c r="G1840" s="159"/>
      <c r="H1840" s="159"/>
      <c r="I1840" s="159"/>
      <c r="J1840" s="159"/>
      <c r="K1840" s="159"/>
      <c r="L1840" s="159"/>
      <c r="M1840" s="159"/>
      <c r="N1840" s="159"/>
      <c r="O1840" s="159"/>
      <c r="P1840" s="159"/>
      <c r="Q1840" s="159"/>
      <c r="R1840" s="159"/>
      <c r="S1840" s="159"/>
      <c r="T1840" s="159"/>
      <c r="U1840" s="159"/>
      <c r="V1840" s="159"/>
      <c r="W1840" s="159"/>
      <c r="X1840" s="159"/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247</v>
      </c>
      <c r="AH1840" s="150">
        <v>2</v>
      </c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 x14ac:dyDescent="0.2">
      <c r="A1841" s="157"/>
      <c r="B1841" s="158"/>
      <c r="C1841" s="203" t="s">
        <v>1010</v>
      </c>
      <c r="D1841" s="195"/>
      <c r="E1841" s="196">
        <v>43.6</v>
      </c>
      <c r="F1841" s="159"/>
      <c r="G1841" s="159"/>
      <c r="H1841" s="159"/>
      <c r="I1841" s="159"/>
      <c r="J1841" s="159"/>
      <c r="K1841" s="159"/>
      <c r="L1841" s="159"/>
      <c r="M1841" s="159"/>
      <c r="N1841" s="159"/>
      <c r="O1841" s="159"/>
      <c r="P1841" s="159"/>
      <c r="Q1841" s="159"/>
      <c r="R1841" s="159"/>
      <c r="S1841" s="159"/>
      <c r="T1841" s="159"/>
      <c r="U1841" s="159"/>
      <c r="V1841" s="159"/>
      <c r="W1841" s="159"/>
      <c r="X1841" s="159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247</v>
      </c>
      <c r="AH1841" s="150">
        <v>3</v>
      </c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outlineLevel="1" x14ac:dyDescent="0.2">
      <c r="A1842" s="157"/>
      <c r="B1842" s="158"/>
      <c r="C1842" s="201" t="s">
        <v>1011</v>
      </c>
      <c r="D1842" s="193"/>
      <c r="E1842" s="194"/>
      <c r="F1842" s="159"/>
      <c r="G1842" s="159"/>
      <c r="H1842" s="159"/>
      <c r="I1842" s="159"/>
      <c r="J1842" s="159"/>
      <c r="K1842" s="159"/>
      <c r="L1842" s="159"/>
      <c r="M1842" s="159"/>
      <c r="N1842" s="159"/>
      <c r="O1842" s="159"/>
      <c r="P1842" s="159"/>
      <c r="Q1842" s="159"/>
      <c r="R1842" s="159"/>
      <c r="S1842" s="159"/>
      <c r="T1842" s="159"/>
      <c r="U1842" s="159"/>
      <c r="V1842" s="159"/>
      <c r="W1842" s="159"/>
      <c r="X1842" s="159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247</v>
      </c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 x14ac:dyDescent="0.2">
      <c r="A1843" s="157"/>
      <c r="B1843" s="158"/>
      <c r="C1843" s="199" t="s">
        <v>1747</v>
      </c>
      <c r="D1843" s="189"/>
      <c r="E1843" s="190">
        <v>0.85455999999999999</v>
      </c>
      <c r="F1843" s="159"/>
      <c r="G1843" s="159"/>
      <c r="H1843" s="159"/>
      <c r="I1843" s="159"/>
      <c r="J1843" s="159"/>
      <c r="K1843" s="159"/>
      <c r="L1843" s="159"/>
      <c r="M1843" s="159"/>
      <c r="N1843" s="159"/>
      <c r="O1843" s="159"/>
      <c r="P1843" s="159"/>
      <c r="Q1843" s="159"/>
      <c r="R1843" s="159"/>
      <c r="S1843" s="159"/>
      <c r="T1843" s="159"/>
      <c r="U1843" s="159"/>
      <c r="V1843" s="159"/>
      <c r="W1843" s="159"/>
      <c r="X1843" s="159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247</v>
      </c>
      <c r="AH1843" s="150">
        <v>0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 x14ac:dyDescent="0.2">
      <c r="A1844" s="157"/>
      <c r="B1844" s="158"/>
      <c r="C1844" s="199" t="s">
        <v>1748</v>
      </c>
      <c r="D1844" s="189"/>
      <c r="E1844" s="190">
        <v>1.7407999999999999</v>
      </c>
      <c r="F1844" s="159"/>
      <c r="G1844" s="159"/>
      <c r="H1844" s="159"/>
      <c r="I1844" s="159"/>
      <c r="J1844" s="159"/>
      <c r="K1844" s="159"/>
      <c r="L1844" s="159"/>
      <c r="M1844" s="159"/>
      <c r="N1844" s="159"/>
      <c r="O1844" s="159"/>
      <c r="P1844" s="159"/>
      <c r="Q1844" s="159"/>
      <c r="R1844" s="159"/>
      <c r="S1844" s="159"/>
      <c r="T1844" s="159"/>
      <c r="U1844" s="159"/>
      <c r="V1844" s="159"/>
      <c r="W1844" s="159"/>
      <c r="X1844" s="159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247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 x14ac:dyDescent="0.2">
      <c r="A1845" s="157"/>
      <c r="B1845" s="158"/>
      <c r="C1845" s="199" t="s">
        <v>1749</v>
      </c>
      <c r="D1845" s="189"/>
      <c r="E1845" s="190">
        <v>1.296</v>
      </c>
      <c r="F1845" s="159"/>
      <c r="G1845" s="159"/>
      <c r="H1845" s="159"/>
      <c r="I1845" s="159"/>
      <c r="J1845" s="159"/>
      <c r="K1845" s="159"/>
      <c r="L1845" s="159"/>
      <c r="M1845" s="159"/>
      <c r="N1845" s="159"/>
      <c r="O1845" s="159"/>
      <c r="P1845" s="159"/>
      <c r="Q1845" s="159"/>
      <c r="R1845" s="159"/>
      <c r="S1845" s="159"/>
      <c r="T1845" s="159"/>
      <c r="U1845" s="159"/>
      <c r="V1845" s="159"/>
      <c r="W1845" s="159"/>
      <c r="X1845" s="159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247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 x14ac:dyDescent="0.2">
      <c r="A1846" s="157"/>
      <c r="B1846" s="158"/>
      <c r="C1846" s="199" t="s">
        <v>1750</v>
      </c>
      <c r="D1846" s="189"/>
      <c r="E1846" s="190">
        <v>3.1680000000000001</v>
      </c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59"/>
      <c r="T1846" s="159"/>
      <c r="U1846" s="159"/>
      <c r="V1846" s="159"/>
      <c r="W1846" s="159"/>
      <c r="X1846" s="159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247</v>
      </c>
      <c r="AH1846" s="150">
        <v>0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 x14ac:dyDescent="0.2">
      <c r="A1847" s="157"/>
      <c r="B1847" s="158"/>
      <c r="C1847" s="201" t="s">
        <v>1004</v>
      </c>
      <c r="D1847" s="193"/>
      <c r="E1847" s="194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59"/>
      <c r="T1847" s="159"/>
      <c r="U1847" s="159"/>
      <c r="V1847" s="159"/>
      <c r="W1847" s="159"/>
      <c r="X1847" s="159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247</v>
      </c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 x14ac:dyDescent="0.2">
      <c r="A1848" s="157"/>
      <c r="B1848" s="158"/>
      <c r="C1848" s="202" t="s">
        <v>1751</v>
      </c>
      <c r="D1848" s="193"/>
      <c r="E1848" s="194">
        <v>28.8</v>
      </c>
      <c r="F1848" s="159"/>
      <c r="G1848" s="159"/>
      <c r="H1848" s="159"/>
      <c r="I1848" s="159"/>
      <c r="J1848" s="159"/>
      <c r="K1848" s="159"/>
      <c r="L1848" s="159"/>
      <c r="M1848" s="159"/>
      <c r="N1848" s="159"/>
      <c r="O1848" s="159"/>
      <c r="P1848" s="159"/>
      <c r="Q1848" s="159"/>
      <c r="R1848" s="159"/>
      <c r="S1848" s="159"/>
      <c r="T1848" s="159"/>
      <c r="U1848" s="159"/>
      <c r="V1848" s="159"/>
      <c r="W1848" s="159"/>
      <c r="X1848" s="159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247</v>
      </c>
      <c r="AH1848" s="150">
        <v>2</v>
      </c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outlineLevel="1" x14ac:dyDescent="0.2">
      <c r="A1849" s="157"/>
      <c r="B1849" s="158"/>
      <c r="C1849" s="202" t="s">
        <v>1752</v>
      </c>
      <c r="D1849" s="193"/>
      <c r="E1849" s="194">
        <v>7.4</v>
      </c>
      <c r="F1849" s="159"/>
      <c r="G1849" s="159"/>
      <c r="H1849" s="159"/>
      <c r="I1849" s="159"/>
      <c r="J1849" s="159"/>
      <c r="K1849" s="159"/>
      <c r="L1849" s="159"/>
      <c r="M1849" s="159"/>
      <c r="N1849" s="159"/>
      <c r="O1849" s="159"/>
      <c r="P1849" s="159"/>
      <c r="Q1849" s="159"/>
      <c r="R1849" s="159"/>
      <c r="S1849" s="159"/>
      <c r="T1849" s="159"/>
      <c r="U1849" s="159"/>
      <c r="V1849" s="159"/>
      <c r="W1849" s="159"/>
      <c r="X1849" s="159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247</v>
      </c>
      <c r="AH1849" s="150">
        <v>2</v>
      </c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 x14ac:dyDescent="0.2">
      <c r="A1850" s="157"/>
      <c r="B1850" s="158"/>
      <c r="C1850" s="202" t="s">
        <v>1753</v>
      </c>
      <c r="D1850" s="193"/>
      <c r="E1850" s="194">
        <v>4.8</v>
      </c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59"/>
      <c r="T1850" s="159"/>
      <c r="U1850" s="159"/>
      <c r="V1850" s="159"/>
      <c r="W1850" s="159"/>
      <c r="X1850" s="159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247</v>
      </c>
      <c r="AH1850" s="150">
        <v>2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outlineLevel="1" x14ac:dyDescent="0.2">
      <c r="A1851" s="157"/>
      <c r="B1851" s="158"/>
      <c r="C1851" s="203" t="s">
        <v>1010</v>
      </c>
      <c r="D1851" s="195"/>
      <c r="E1851" s="196">
        <v>41</v>
      </c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59"/>
      <c r="T1851" s="159"/>
      <c r="U1851" s="159"/>
      <c r="V1851" s="159"/>
      <c r="W1851" s="159"/>
      <c r="X1851" s="159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247</v>
      </c>
      <c r="AH1851" s="150">
        <v>3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 x14ac:dyDescent="0.2">
      <c r="A1852" s="157"/>
      <c r="B1852" s="158"/>
      <c r="C1852" s="201" t="s">
        <v>1011</v>
      </c>
      <c r="D1852" s="193"/>
      <c r="E1852" s="194"/>
      <c r="F1852" s="159"/>
      <c r="G1852" s="159"/>
      <c r="H1852" s="159"/>
      <c r="I1852" s="159"/>
      <c r="J1852" s="159"/>
      <c r="K1852" s="159"/>
      <c r="L1852" s="159"/>
      <c r="M1852" s="159"/>
      <c r="N1852" s="159"/>
      <c r="O1852" s="159"/>
      <c r="P1852" s="159"/>
      <c r="Q1852" s="159"/>
      <c r="R1852" s="159"/>
      <c r="S1852" s="159"/>
      <c r="T1852" s="159"/>
      <c r="U1852" s="159"/>
      <c r="V1852" s="159"/>
      <c r="W1852" s="159"/>
      <c r="X1852" s="159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247</v>
      </c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 x14ac:dyDescent="0.2">
      <c r="A1853" s="157"/>
      <c r="B1853" s="158"/>
      <c r="C1853" s="199" t="s">
        <v>1754</v>
      </c>
      <c r="D1853" s="189"/>
      <c r="E1853" s="190">
        <v>1.3284</v>
      </c>
      <c r="F1853" s="159"/>
      <c r="G1853" s="159"/>
      <c r="H1853" s="159"/>
      <c r="I1853" s="159"/>
      <c r="J1853" s="159"/>
      <c r="K1853" s="159"/>
      <c r="L1853" s="159"/>
      <c r="M1853" s="159"/>
      <c r="N1853" s="159"/>
      <c r="O1853" s="159"/>
      <c r="P1853" s="159"/>
      <c r="Q1853" s="159"/>
      <c r="R1853" s="159"/>
      <c r="S1853" s="159"/>
      <c r="T1853" s="159"/>
      <c r="U1853" s="159"/>
      <c r="V1853" s="159"/>
      <c r="W1853" s="159"/>
      <c r="X1853" s="159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247</v>
      </c>
      <c r="AH1853" s="150">
        <v>0</v>
      </c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ht="22.5" outlineLevel="1" x14ac:dyDescent="0.2">
      <c r="A1854" s="167">
        <v>279</v>
      </c>
      <c r="B1854" s="168" t="s">
        <v>1755</v>
      </c>
      <c r="C1854" s="184" t="s">
        <v>1756</v>
      </c>
      <c r="D1854" s="169" t="s">
        <v>240</v>
      </c>
      <c r="E1854" s="170">
        <v>21.8277</v>
      </c>
      <c r="F1854" s="171">
        <v>341</v>
      </c>
      <c r="G1854" s="172">
        <f>ROUND(E1854*F1854,2)</f>
        <v>7443.25</v>
      </c>
      <c r="H1854" s="171">
        <v>193.69</v>
      </c>
      <c r="I1854" s="172">
        <f>ROUND(E1854*H1854,2)</f>
        <v>4227.8100000000004</v>
      </c>
      <c r="J1854" s="171">
        <v>147.31</v>
      </c>
      <c r="K1854" s="172">
        <f>ROUND(E1854*J1854,2)</f>
        <v>3215.44</v>
      </c>
      <c r="L1854" s="172">
        <v>21</v>
      </c>
      <c r="M1854" s="172">
        <f>G1854*(1+L1854/100)</f>
        <v>9006.3325000000004</v>
      </c>
      <c r="N1854" s="172">
        <v>9.8399999999999998E-3</v>
      </c>
      <c r="O1854" s="172">
        <f>ROUND(E1854*N1854,2)</f>
        <v>0.21</v>
      </c>
      <c r="P1854" s="172">
        <v>0</v>
      </c>
      <c r="Q1854" s="172">
        <f>ROUND(E1854*P1854,2)</f>
        <v>0</v>
      </c>
      <c r="R1854" s="172" t="s">
        <v>1678</v>
      </c>
      <c r="S1854" s="172" t="s">
        <v>201</v>
      </c>
      <c r="T1854" s="173" t="s">
        <v>201</v>
      </c>
      <c r="U1854" s="159">
        <v>0.28000000000000003</v>
      </c>
      <c r="V1854" s="159">
        <f>ROUND(E1854*U1854,2)</f>
        <v>6.11</v>
      </c>
      <c r="W1854" s="159"/>
      <c r="X1854" s="159" t="s">
        <v>242</v>
      </c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243</v>
      </c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 x14ac:dyDescent="0.2">
      <c r="A1855" s="157"/>
      <c r="B1855" s="158"/>
      <c r="C1855" s="199" t="s">
        <v>486</v>
      </c>
      <c r="D1855" s="189"/>
      <c r="E1855" s="190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59"/>
      <c r="T1855" s="159"/>
      <c r="U1855" s="159"/>
      <c r="V1855" s="159"/>
      <c r="W1855" s="159"/>
      <c r="X1855" s="159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247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 x14ac:dyDescent="0.2">
      <c r="A1856" s="157"/>
      <c r="B1856" s="158"/>
      <c r="C1856" s="199" t="s">
        <v>487</v>
      </c>
      <c r="D1856" s="189"/>
      <c r="E1856" s="190"/>
      <c r="F1856" s="159"/>
      <c r="G1856" s="159"/>
      <c r="H1856" s="159"/>
      <c r="I1856" s="159"/>
      <c r="J1856" s="159"/>
      <c r="K1856" s="159"/>
      <c r="L1856" s="159"/>
      <c r="M1856" s="159"/>
      <c r="N1856" s="159"/>
      <c r="O1856" s="159"/>
      <c r="P1856" s="159"/>
      <c r="Q1856" s="159"/>
      <c r="R1856" s="159"/>
      <c r="S1856" s="159"/>
      <c r="T1856" s="159"/>
      <c r="U1856" s="159"/>
      <c r="V1856" s="159"/>
      <c r="W1856" s="159"/>
      <c r="X1856" s="159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247</v>
      </c>
      <c r="AH1856" s="150">
        <v>0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 x14ac:dyDescent="0.2">
      <c r="A1857" s="157"/>
      <c r="B1857" s="158"/>
      <c r="C1857" s="199" t="s">
        <v>1757</v>
      </c>
      <c r="D1857" s="189"/>
      <c r="E1857" s="190">
        <v>11.203200000000001</v>
      </c>
      <c r="F1857" s="159"/>
      <c r="G1857" s="159"/>
      <c r="H1857" s="159"/>
      <c r="I1857" s="159"/>
      <c r="J1857" s="159"/>
      <c r="K1857" s="159"/>
      <c r="L1857" s="159"/>
      <c r="M1857" s="159"/>
      <c r="N1857" s="159"/>
      <c r="O1857" s="159"/>
      <c r="P1857" s="159"/>
      <c r="Q1857" s="159"/>
      <c r="R1857" s="159"/>
      <c r="S1857" s="159"/>
      <c r="T1857" s="159"/>
      <c r="U1857" s="159"/>
      <c r="V1857" s="159"/>
      <c r="W1857" s="159"/>
      <c r="X1857" s="159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247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 x14ac:dyDescent="0.2">
      <c r="A1858" s="157"/>
      <c r="B1858" s="158"/>
      <c r="C1858" s="199" t="s">
        <v>1758</v>
      </c>
      <c r="D1858" s="189"/>
      <c r="E1858" s="190">
        <v>10.624499999999999</v>
      </c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59"/>
      <c r="T1858" s="159"/>
      <c r="U1858" s="159"/>
      <c r="V1858" s="159"/>
      <c r="W1858" s="159"/>
      <c r="X1858" s="159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247</v>
      </c>
      <c r="AH1858" s="150">
        <v>0</v>
      </c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outlineLevel="1" x14ac:dyDescent="0.2">
      <c r="A1859" s="167">
        <v>280</v>
      </c>
      <c r="B1859" s="168" t="s">
        <v>1759</v>
      </c>
      <c r="C1859" s="184" t="s">
        <v>1760</v>
      </c>
      <c r="D1859" s="169" t="s">
        <v>252</v>
      </c>
      <c r="E1859" s="170">
        <v>6.7454400000000003</v>
      </c>
      <c r="F1859" s="171">
        <v>190.5</v>
      </c>
      <c r="G1859" s="172">
        <f>ROUND(E1859*F1859,2)</f>
        <v>1285.01</v>
      </c>
      <c r="H1859" s="171">
        <v>190.5</v>
      </c>
      <c r="I1859" s="172">
        <f>ROUND(E1859*H1859,2)</f>
        <v>1285.01</v>
      </c>
      <c r="J1859" s="171">
        <v>0</v>
      </c>
      <c r="K1859" s="172">
        <f>ROUND(E1859*J1859,2)</f>
        <v>0</v>
      </c>
      <c r="L1859" s="172">
        <v>21</v>
      </c>
      <c r="M1859" s="172">
        <f>G1859*(1+L1859/100)</f>
        <v>1554.8621000000001</v>
      </c>
      <c r="N1859" s="172">
        <v>2.9499999999999999E-3</v>
      </c>
      <c r="O1859" s="172">
        <f>ROUND(E1859*N1859,2)</f>
        <v>0.02</v>
      </c>
      <c r="P1859" s="172">
        <v>0</v>
      </c>
      <c r="Q1859" s="172">
        <f>ROUND(E1859*P1859,2)</f>
        <v>0</v>
      </c>
      <c r="R1859" s="172" t="s">
        <v>1678</v>
      </c>
      <c r="S1859" s="172" t="s">
        <v>201</v>
      </c>
      <c r="T1859" s="173" t="s">
        <v>201</v>
      </c>
      <c r="U1859" s="159">
        <v>0</v>
      </c>
      <c r="V1859" s="159">
        <f>ROUND(E1859*U1859,2)</f>
        <v>0</v>
      </c>
      <c r="W1859" s="159"/>
      <c r="X1859" s="159" t="s">
        <v>242</v>
      </c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243</v>
      </c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outlineLevel="1" x14ac:dyDescent="0.2">
      <c r="A1860" s="157"/>
      <c r="B1860" s="158"/>
      <c r="C1860" s="199" t="s">
        <v>1761</v>
      </c>
      <c r="D1860" s="189"/>
      <c r="E1860" s="190">
        <v>2.6375999999999999</v>
      </c>
      <c r="F1860" s="159"/>
      <c r="G1860" s="159"/>
      <c r="H1860" s="159"/>
      <c r="I1860" s="159"/>
      <c r="J1860" s="159"/>
      <c r="K1860" s="159"/>
      <c r="L1860" s="159"/>
      <c r="M1860" s="159"/>
      <c r="N1860" s="159"/>
      <c r="O1860" s="159"/>
      <c r="P1860" s="159"/>
      <c r="Q1860" s="159"/>
      <c r="R1860" s="159"/>
      <c r="S1860" s="159"/>
      <c r="T1860" s="159"/>
      <c r="U1860" s="159"/>
      <c r="V1860" s="159"/>
      <c r="W1860" s="159"/>
      <c r="X1860" s="159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247</v>
      </c>
      <c r="AH1860" s="150">
        <v>5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 x14ac:dyDescent="0.2">
      <c r="A1861" s="157"/>
      <c r="B1861" s="158"/>
      <c r="C1861" s="199" t="s">
        <v>1762</v>
      </c>
      <c r="D1861" s="189"/>
      <c r="E1861" s="190">
        <v>4.1078400000000004</v>
      </c>
      <c r="F1861" s="159"/>
      <c r="G1861" s="159"/>
      <c r="H1861" s="159"/>
      <c r="I1861" s="159"/>
      <c r="J1861" s="159"/>
      <c r="K1861" s="159"/>
      <c r="L1861" s="159"/>
      <c r="M1861" s="159"/>
      <c r="N1861" s="159"/>
      <c r="O1861" s="159"/>
      <c r="P1861" s="159"/>
      <c r="Q1861" s="159"/>
      <c r="R1861" s="159"/>
      <c r="S1861" s="159"/>
      <c r="T1861" s="159"/>
      <c r="U1861" s="159"/>
      <c r="V1861" s="159"/>
      <c r="W1861" s="159"/>
      <c r="X1861" s="159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247</v>
      </c>
      <c r="AH1861" s="150">
        <v>5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ht="22.5" outlineLevel="1" x14ac:dyDescent="0.2">
      <c r="A1862" s="167">
        <v>281</v>
      </c>
      <c r="B1862" s="168" t="s">
        <v>1763</v>
      </c>
      <c r="C1862" s="184" t="s">
        <v>1764</v>
      </c>
      <c r="D1862" s="169" t="s">
        <v>240</v>
      </c>
      <c r="E1862" s="170">
        <v>87.92</v>
      </c>
      <c r="F1862" s="171">
        <v>77.5</v>
      </c>
      <c r="G1862" s="172">
        <f>ROUND(E1862*F1862,2)</f>
        <v>6813.8</v>
      </c>
      <c r="H1862" s="171">
        <v>0</v>
      </c>
      <c r="I1862" s="172">
        <f>ROUND(E1862*H1862,2)</f>
        <v>0</v>
      </c>
      <c r="J1862" s="171">
        <v>77.5</v>
      </c>
      <c r="K1862" s="172">
        <f>ROUND(E1862*J1862,2)</f>
        <v>6813.8</v>
      </c>
      <c r="L1862" s="172">
        <v>21</v>
      </c>
      <c r="M1862" s="172">
        <f>G1862*(1+L1862/100)</f>
        <v>8244.6980000000003</v>
      </c>
      <c r="N1862" s="172">
        <v>0</v>
      </c>
      <c r="O1862" s="172">
        <f>ROUND(E1862*N1862,2)</f>
        <v>0</v>
      </c>
      <c r="P1862" s="172">
        <v>0</v>
      </c>
      <c r="Q1862" s="172">
        <f>ROUND(E1862*P1862,2)</f>
        <v>0</v>
      </c>
      <c r="R1862" s="172" t="s">
        <v>1678</v>
      </c>
      <c r="S1862" s="172" t="s">
        <v>201</v>
      </c>
      <c r="T1862" s="173" t="s">
        <v>201</v>
      </c>
      <c r="U1862" s="159">
        <v>0.16200000000000001</v>
      </c>
      <c r="V1862" s="159">
        <f>ROUND(E1862*U1862,2)</f>
        <v>14.24</v>
      </c>
      <c r="W1862" s="159"/>
      <c r="X1862" s="159" t="s">
        <v>242</v>
      </c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243</v>
      </c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 x14ac:dyDescent="0.2">
      <c r="A1863" s="157"/>
      <c r="B1863" s="158"/>
      <c r="C1863" s="199" t="s">
        <v>1765</v>
      </c>
      <c r="D1863" s="189"/>
      <c r="E1863" s="190">
        <v>87.92</v>
      </c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9"/>
      <c r="T1863" s="159"/>
      <c r="U1863" s="159"/>
      <c r="V1863" s="159"/>
      <c r="W1863" s="159"/>
      <c r="X1863" s="159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247</v>
      </c>
      <c r="AH1863" s="150">
        <v>5</v>
      </c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ht="33.75" outlineLevel="1" x14ac:dyDescent="0.2">
      <c r="A1864" s="167">
        <v>282</v>
      </c>
      <c r="B1864" s="168" t="s">
        <v>1766</v>
      </c>
      <c r="C1864" s="184" t="s">
        <v>1767</v>
      </c>
      <c r="D1864" s="169" t="s">
        <v>240</v>
      </c>
      <c r="E1864" s="170">
        <v>171.16</v>
      </c>
      <c r="F1864" s="171">
        <v>356</v>
      </c>
      <c r="G1864" s="172">
        <f>ROUND(E1864*F1864,2)</f>
        <v>60932.959999999999</v>
      </c>
      <c r="H1864" s="171">
        <v>236.27</v>
      </c>
      <c r="I1864" s="172">
        <f>ROUND(E1864*H1864,2)</f>
        <v>40439.97</v>
      </c>
      <c r="J1864" s="171">
        <v>119.73</v>
      </c>
      <c r="K1864" s="172">
        <f>ROUND(E1864*J1864,2)</f>
        <v>20492.990000000002</v>
      </c>
      <c r="L1864" s="172">
        <v>21</v>
      </c>
      <c r="M1864" s="172">
        <f>G1864*(1+L1864/100)</f>
        <v>73728.881599999993</v>
      </c>
      <c r="N1864" s="172">
        <v>1.426E-2</v>
      </c>
      <c r="O1864" s="172">
        <f>ROUND(E1864*N1864,2)</f>
        <v>2.44</v>
      </c>
      <c r="P1864" s="172">
        <v>0</v>
      </c>
      <c r="Q1864" s="172">
        <f>ROUND(E1864*P1864,2)</f>
        <v>0</v>
      </c>
      <c r="R1864" s="172" t="s">
        <v>1678</v>
      </c>
      <c r="S1864" s="172" t="s">
        <v>201</v>
      </c>
      <c r="T1864" s="173" t="s">
        <v>201</v>
      </c>
      <c r="U1864" s="159">
        <v>0.22600000000000001</v>
      </c>
      <c r="V1864" s="159">
        <f>ROUND(E1864*U1864,2)</f>
        <v>38.68</v>
      </c>
      <c r="W1864" s="159"/>
      <c r="X1864" s="159" t="s">
        <v>242</v>
      </c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243</v>
      </c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 x14ac:dyDescent="0.2">
      <c r="A1865" s="157"/>
      <c r="B1865" s="158"/>
      <c r="C1865" s="199" t="s">
        <v>1543</v>
      </c>
      <c r="D1865" s="189"/>
      <c r="E1865" s="190"/>
      <c r="F1865" s="159"/>
      <c r="G1865" s="159"/>
      <c r="H1865" s="159"/>
      <c r="I1865" s="159"/>
      <c r="J1865" s="159"/>
      <c r="K1865" s="159"/>
      <c r="L1865" s="159"/>
      <c r="M1865" s="159"/>
      <c r="N1865" s="159"/>
      <c r="O1865" s="159"/>
      <c r="P1865" s="159"/>
      <c r="Q1865" s="159"/>
      <c r="R1865" s="159"/>
      <c r="S1865" s="159"/>
      <c r="T1865" s="159"/>
      <c r="U1865" s="159"/>
      <c r="V1865" s="159"/>
      <c r="W1865" s="159"/>
      <c r="X1865" s="159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247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 x14ac:dyDescent="0.2">
      <c r="A1866" s="157"/>
      <c r="B1866" s="158"/>
      <c r="C1866" s="199" t="s">
        <v>1544</v>
      </c>
      <c r="D1866" s="189"/>
      <c r="E1866" s="190">
        <v>171.16</v>
      </c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9"/>
      <c r="T1866" s="159"/>
      <c r="U1866" s="159"/>
      <c r="V1866" s="159"/>
      <c r="W1866" s="159"/>
      <c r="X1866" s="159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247</v>
      </c>
      <c r="AH1866" s="150">
        <v>0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 x14ac:dyDescent="0.2">
      <c r="A1867" s="167">
        <v>283</v>
      </c>
      <c r="B1867" s="168" t="s">
        <v>1768</v>
      </c>
      <c r="C1867" s="184" t="s">
        <v>1769</v>
      </c>
      <c r="D1867" s="169" t="s">
        <v>240</v>
      </c>
      <c r="E1867" s="170">
        <v>87.92</v>
      </c>
      <c r="F1867" s="171">
        <v>38.299999999999997</v>
      </c>
      <c r="G1867" s="172">
        <f>ROUND(E1867*F1867,2)</f>
        <v>3367.34</v>
      </c>
      <c r="H1867" s="171">
        <v>0</v>
      </c>
      <c r="I1867" s="172">
        <f>ROUND(E1867*H1867,2)</f>
        <v>0</v>
      </c>
      <c r="J1867" s="171">
        <v>38.299999999999997</v>
      </c>
      <c r="K1867" s="172">
        <f>ROUND(E1867*J1867,2)</f>
        <v>3367.34</v>
      </c>
      <c r="L1867" s="172">
        <v>21</v>
      </c>
      <c r="M1867" s="172">
        <f>G1867*(1+L1867/100)</f>
        <v>4074.4814000000001</v>
      </c>
      <c r="N1867" s="172">
        <v>0</v>
      </c>
      <c r="O1867" s="172">
        <f>ROUND(E1867*N1867,2)</f>
        <v>0</v>
      </c>
      <c r="P1867" s="172">
        <v>1.4E-2</v>
      </c>
      <c r="Q1867" s="172">
        <f>ROUND(E1867*P1867,2)</f>
        <v>1.23</v>
      </c>
      <c r="R1867" s="172" t="s">
        <v>1678</v>
      </c>
      <c r="S1867" s="172" t="s">
        <v>201</v>
      </c>
      <c r="T1867" s="173" t="s">
        <v>201</v>
      </c>
      <c r="U1867" s="159">
        <v>0.08</v>
      </c>
      <c r="V1867" s="159">
        <f>ROUND(E1867*U1867,2)</f>
        <v>7.03</v>
      </c>
      <c r="W1867" s="159"/>
      <c r="X1867" s="159" t="s">
        <v>242</v>
      </c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243</v>
      </c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 x14ac:dyDescent="0.2">
      <c r="A1868" s="157"/>
      <c r="B1868" s="158"/>
      <c r="C1868" s="199" t="s">
        <v>1181</v>
      </c>
      <c r="D1868" s="189"/>
      <c r="E1868" s="190"/>
      <c r="F1868" s="159"/>
      <c r="G1868" s="159"/>
      <c r="H1868" s="159"/>
      <c r="I1868" s="159"/>
      <c r="J1868" s="159"/>
      <c r="K1868" s="159"/>
      <c r="L1868" s="159"/>
      <c r="M1868" s="159"/>
      <c r="N1868" s="159"/>
      <c r="O1868" s="159"/>
      <c r="P1868" s="159"/>
      <c r="Q1868" s="159"/>
      <c r="R1868" s="159"/>
      <c r="S1868" s="159"/>
      <c r="T1868" s="159"/>
      <c r="U1868" s="159"/>
      <c r="V1868" s="159"/>
      <c r="W1868" s="159"/>
      <c r="X1868" s="159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247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 x14ac:dyDescent="0.2">
      <c r="A1869" s="157"/>
      <c r="B1869" s="158"/>
      <c r="C1869" s="199" t="s">
        <v>1770</v>
      </c>
      <c r="D1869" s="189"/>
      <c r="E1869" s="190"/>
      <c r="F1869" s="159"/>
      <c r="G1869" s="159"/>
      <c r="H1869" s="159"/>
      <c r="I1869" s="159"/>
      <c r="J1869" s="159"/>
      <c r="K1869" s="159"/>
      <c r="L1869" s="159"/>
      <c r="M1869" s="159"/>
      <c r="N1869" s="159"/>
      <c r="O1869" s="159"/>
      <c r="P1869" s="159"/>
      <c r="Q1869" s="159"/>
      <c r="R1869" s="159"/>
      <c r="S1869" s="159"/>
      <c r="T1869" s="159"/>
      <c r="U1869" s="159"/>
      <c r="V1869" s="159"/>
      <c r="W1869" s="159"/>
      <c r="X1869" s="159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247</v>
      </c>
      <c r="AH1869" s="150">
        <v>0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 x14ac:dyDescent="0.2">
      <c r="A1870" s="157"/>
      <c r="B1870" s="158"/>
      <c r="C1870" s="199" t="s">
        <v>1771</v>
      </c>
      <c r="D1870" s="189"/>
      <c r="E1870" s="190">
        <v>62.84</v>
      </c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59"/>
      <c r="T1870" s="159"/>
      <c r="U1870" s="159"/>
      <c r="V1870" s="159"/>
      <c r="W1870" s="159"/>
      <c r="X1870" s="159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247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 x14ac:dyDescent="0.2">
      <c r="A1871" s="157"/>
      <c r="B1871" s="158"/>
      <c r="C1871" s="199" t="s">
        <v>1772</v>
      </c>
      <c r="D1871" s="189"/>
      <c r="E1871" s="190">
        <v>25.08</v>
      </c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59"/>
      <c r="T1871" s="159"/>
      <c r="U1871" s="159"/>
      <c r="V1871" s="159"/>
      <c r="W1871" s="159"/>
      <c r="X1871" s="159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247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ht="22.5" outlineLevel="1" x14ac:dyDescent="0.2">
      <c r="A1872" s="167">
        <v>284</v>
      </c>
      <c r="B1872" s="168" t="s">
        <v>1773</v>
      </c>
      <c r="C1872" s="184" t="s">
        <v>1774</v>
      </c>
      <c r="D1872" s="169" t="s">
        <v>353</v>
      </c>
      <c r="E1872" s="170">
        <v>210.59</v>
      </c>
      <c r="F1872" s="171">
        <v>96.4</v>
      </c>
      <c r="G1872" s="172">
        <f>ROUND(E1872*F1872,2)</f>
        <v>20300.88</v>
      </c>
      <c r="H1872" s="171">
        <v>43.87</v>
      </c>
      <c r="I1872" s="172">
        <f>ROUND(E1872*H1872,2)</f>
        <v>9238.58</v>
      </c>
      <c r="J1872" s="171">
        <v>52.53</v>
      </c>
      <c r="K1872" s="172">
        <f>ROUND(E1872*J1872,2)</f>
        <v>11062.29</v>
      </c>
      <c r="L1872" s="172">
        <v>21</v>
      </c>
      <c r="M1872" s="172">
        <f>G1872*(1+L1872/100)</f>
        <v>24564.0648</v>
      </c>
      <c r="N1872" s="172">
        <v>3.7200000000000002E-3</v>
      </c>
      <c r="O1872" s="172">
        <f>ROUND(E1872*N1872,2)</f>
        <v>0.78</v>
      </c>
      <c r="P1872" s="172">
        <v>0</v>
      </c>
      <c r="Q1872" s="172">
        <f>ROUND(E1872*P1872,2)</f>
        <v>0</v>
      </c>
      <c r="R1872" s="172" t="s">
        <v>1678</v>
      </c>
      <c r="S1872" s="172" t="s">
        <v>201</v>
      </c>
      <c r="T1872" s="173" t="s">
        <v>201</v>
      </c>
      <c r="U1872" s="159">
        <v>0.104</v>
      </c>
      <c r="V1872" s="159">
        <f>ROUND(E1872*U1872,2)</f>
        <v>21.9</v>
      </c>
      <c r="W1872" s="159"/>
      <c r="X1872" s="159" t="s">
        <v>242</v>
      </c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243</v>
      </c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 x14ac:dyDescent="0.2">
      <c r="A1873" s="157"/>
      <c r="B1873" s="158"/>
      <c r="C1873" s="199" t="s">
        <v>1543</v>
      </c>
      <c r="D1873" s="189"/>
      <c r="E1873" s="190"/>
      <c r="F1873" s="159"/>
      <c r="G1873" s="159"/>
      <c r="H1873" s="159"/>
      <c r="I1873" s="159"/>
      <c r="J1873" s="159"/>
      <c r="K1873" s="159"/>
      <c r="L1873" s="159"/>
      <c r="M1873" s="159"/>
      <c r="N1873" s="159"/>
      <c r="O1873" s="159"/>
      <c r="P1873" s="159"/>
      <c r="Q1873" s="159"/>
      <c r="R1873" s="159"/>
      <c r="S1873" s="159"/>
      <c r="T1873" s="159"/>
      <c r="U1873" s="159"/>
      <c r="V1873" s="159"/>
      <c r="W1873" s="159"/>
      <c r="X1873" s="159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247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outlineLevel="1" x14ac:dyDescent="0.2">
      <c r="A1874" s="157"/>
      <c r="B1874" s="158"/>
      <c r="C1874" s="199" t="s">
        <v>1775</v>
      </c>
      <c r="D1874" s="189"/>
      <c r="E1874" s="190">
        <v>190.67</v>
      </c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59"/>
      <c r="T1874" s="159"/>
      <c r="U1874" s="159"/>
      <c r="V1874" s="159"/>
      <c r="W1874" s="159"/>
      <c r="X1874" s="159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247</v>
      </c>
      <c r="AH1874" s="150">
        <v>0</v>
      </c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 x14ac:dyDescent="0.2">
      <c r="A1875" s="157"/>
      <c r="B1875" s="158"/>
      <c r="C1875" s="199" t="s">
        <v>1776</v>
      </c>
      <c r="D1875" s="189"/>
      <c r="E1875" s="190">
        <v>19.920000000000002</v>
      </c>
      <c r="F1875" s="159"/>
      <c r="G1875" s="159"/>
      <c r="H1875" s="159"/>
      <c r="I1875" s="159"/>
      <c r="J1875" s="159"/>
      <c r="K1875" s="159"/>
      <c r="L1875" s="159"/>
      <c r="M1875" s="159"/>
      <c r="N1875" s="159"/>
      <c r="O1875" s="159"/>
      <c r="P1875" s="159"/>
      <c r="Q1875" s="159"/>
      <c r="R1875" s="159"/>
      <c r="S1875" s="159"/>
      <c r="T1875" s="159"/>
      <c r="U1875" s="159"/>
      <c r="V1875" s="159"/>
      <c r="W1875" s="159"/>
      <c r="X1875" s="159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247</v>
      </c>
      <c r="AH1875" s="150">
        <v>0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 x14ac:dyDescent="0.2">
      <c r="A1876" s="167">
        <v>285</v>
      </c>
      <c r="B1876" s="168" t="s">
        <v>1777</v>
      </c>
      <c r="C1876" s="184" t="s">
        <v>1778</v>
      </c>
      <c r="D1876" s="169" t="s">
        <v>252</v>
      </c>
      <c r="E1876" s="170">
        <v>1.2635400000000001</v>
      </c>
      <c r="F1876" s="171">
        <v>183</v>
      </c>
      <c r="G1876" s="172">
        <f>ROUND(E1876*F1876,2)</f>
        <v>231.23</v>
      </c>
      <c r="H1876" s="171">
        <v>183</v>
      </c>
      <c r="I1876" s="172">
        <f>ROUND(E1876*H1876,2)</f>
        <v>231.23</v>
      </c>
      <c r="J1876" s="171">
        <v>0</v>
      </c>
      <c r="K1876" s="172">
        <f>ROUND(E1876*J1876,2)</f>
        <v>0</v>
      </c>
      <c r="L1876" s="172">
        <v>21</v>
      </c>
      <c r="M1876" s="172">
        <f>G1876*(1+L1876/100)</f>
        <v>279.78829999999999</v>
      </c>
      <c r="N1876" s="172">
        <v>3.1099999999999999E-3</v>
      </c>
      <c r="O1876" s="172">
        <f>ROUND(E1876*N1876,2)</f>
        <v>0</v>
      </c>
      <c r="P1876" s="172">
        <v>0</v>
      </c>
      <c r="Q1876" s="172">
        <f>ROUND(E1876*P1876,2)</f>
        <v>0</v>
      </c>
      <c r="R1876" s="172" t="s">
        <v>1678</v>
      </c>
      <c r="S1876" s="172" t="s">
        <v>201</v>
      </c>
      <c r="T1876" s="173" t="s">
        <v>201</v>
      </c>
      <c r="U1876" s="159">
        <v>0</v>
      </c>
      <c r="V1876" s="159">
        <f>ROUND(E1876*U1876,2)</f>
        <v>0</v>
      </c>
      <c r="W1876" s="159"/>
      <c r="X1876" s="159" t="s">
        <v>242</v>
      </c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243</v>
      </c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 x14ac:dyDescent="0.2">
      <c r="A1877" s="157"/>
      <c r="B1877" s="158"/>
      <c r="C1877" s="199" t="s">
        <v>1543</v>
      </c>
      <c r="D1877" s="189"/>
      <c r="E1877" s="190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  <c r="Q1877" s="159"/>
      <c r="R1877" s="159"/>
      <c r="S1877" s="159"/>
      <c r="T1877" s="159"/>
      <c r="U1877" s="159"/>
      <c r="V1877" s="159"/>
      <c r="W1877" s="159"/>
      <c r="X1877" s="159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247</v>
      </c>
      <c r="AH1877" s="150">
        <v>0</v>
      </c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outlineLevel="1" x14ac:dyDescent="0.2">
      <c r="A1878" s="157"/>
      <c r="B1878" s="158"/>
      <c r="C1878" s="199" t="s">
        <v>1779</v>
      </c>
      <c r="D1878" s="189"/>
      <c r="E1878" s="190">
        <v>1.14402</v>
      </c>
      <c r="F1878" s="159"/>
      <c r="G1878" s="159"/>
      <c r="H1878" s="159"/>
      <c r="I1878" s="159"/>
      <c r="J1878" s="159"/>
      <c r="K1878" s="159"/>
      <c r="L1878" s="159"/>
      <c r="M1878" s="159"/>
      <c r="N1878" s="159"/>
      <c r="O1878" s="159"/>
      <c r="P1878" s="159"/>
      <c r="Q1878" s="159"/>
      <c r="R1878" s="159"/>
      <c r="S1878" s="159"/>
      <c r="T1878" s="159"/>
      <c r="U1878" s="159"/>
      <c r="V1878" s="159"/>
      <c r="W1878" s="159"/>
      <c r="X1878" s="159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247</v>
      </c>
      <c r="AH1878" s="150">
        <v>0</v>
      </c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outlineLevel="1" x14ac:dyDescent="0.2">
      <c r="A1879" s="157"/>
      <c r="B1879" s="158"/>
      <c r="C1879" s="199" t="s">
        <v>1780</v>
      </c>
      <c r="D1879" s="189"/>
      <c r="E1879" s="190">
        <v>0.11952</v>
      </c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59"/>
      <c r="T1879" s="159"/>
      <c r="U1879" s="159"/>
      <c r="V1879" s="159"/>
      <c r="W1879" s="159"/>
      <c r="X1879" s="159"/>
      <c r="Y1879" s="150"/>
      <c r="Z1879" s="150"/>
      <c r="AA1879" s="150"/>
      <c r="AB1879" s="150"/>
      <c r="AC1879" s="150"/>
      <c r="AD1879" s="150"/>
      <c r="AE1879" s="150"/>
      <c r="AF1879" s="150"/>
      <c r="AG1879" s="150" t="s">
        <v>247</v>
      </c>
      <c r="AH1879" s="150">
        <v>0</v>
      </c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</row>
    <row r="1880" spans="1:60" outlineLevel="1" x14ac:dyDescent="0.2">
      <c r="A1880" s="167">
        <v>286</v>
      </c>
      <c r="B1880" s="168" t="s">
        <v>1781</v>
      </c>
      <c r="C1880" s="184" t="s">
        <v>1782</v>
      </c>
      <c r="D1880" s="169" t="s">
        <v>240</v>
      </c>
      <c r="E1880" s="170">
        <v>257.78750000000002</v>
      </c>
      <c r="F1880" s="171">
        <v>250</v>
      </c>
      <c r="G1880" s="172">
        <f>ROUND(E1880*F1880,2)</f>
        <v>64446.879999999997</v>
      </c>
      <c r="H1880" s="171">
        <v>0</v>
      </c>
      <c r="I1880" s="172">
        <f>ROUND(E1880*H1880,2)</f>
        <v>0</v>
      </c>
      <c r="J1880" s="171">
        <v>250</v>
      </c>
      <c r="K1880" s="172">
        <f>ROUND(E1880*J1880,2)</f>
        <v>64446.879999999997</v>
      </c>
      <c r="L1880" s="172">
        <v>21</v>
      </c>
      <c r="M1880" s="172">
        <f>G1880*(1+L1880/100)</f>
        <v>77980.724799999996</v>
      </c>
      <c r="N1880" s="172">
        <v>0</v>
      </c>
      <c r="O1880" s="172">
        <f>ROUND(E1880*N1880,2)</f>
        <v>0</v>
      </c>
      <c r="P1880" s="172">
        <v>3.9239999999999997E-2</v>
      </c>
      <c r="Q1880" s="172">
        <f>ROUND(E1880*P1880,2)</f>
        <v>10.119999999999999</v>
      </c>
      <c r="R1880" s="172" t="s">
        <v>1783</v>
      </c>
      <c r="S1880" s="172" t="s">
        <v>438</v>
      </c>
      <c r="T1880" s="173" t="s">
        <v>201</v>
      </c>
      <c r="U1880" s="159">
        <v>0</v>
      </c>
      <c r="V1880" s="159">
        <f>ROUND(E1880*U1880,2)</f>
        <v>0</v>
      </c>
      <c r="W1880" s="159"/>
      <c r="X1880" s="159" t="s">
        <v>242</v>
      </c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243</v>
      </c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ht="33.75" outlineLevel="1" x14ac:dyDescent="0.2">
      <c r="A1881" s="157"/>
      <c r="B1881" s="158"/>
      <c r="C1881" s="273" t="s">
        <v>1784</v>
      </c>
      <c r="D1881" s="274"/>
      <c r="E1881" s="274"/>
      <c r="F1881" s="274"/>
      <c r="G1881" s="274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  <c r="S1881" s="159"/>
      <c r="T1881" s="159"/>
      <c r="U1881" s="159"/>
      <c r="V1881" s="159"/>
      <c r="W1881" s="159"/>
      <c r="X1881" s="159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245</v>
      </c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74" t="str">
        <f>C1881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881" s="150"/>
      <c r="BC1881" s="150"/>
      <c r="BD1881" s="150"/>
      <c r="BE1881" s="150"/>
      <c r="BF1881" s="150"/>
      <c r="BG1881" s="150"/>
      <c r="BH1881" s="150"/>
    </row>
    <row r="1882" spans="1:60" ht="22.5" outlineLevel="1" x14ac:dyDescent="0.2">
      <c r="A1882" s="157"/>
      <c r="B1882" s="158"/>
      <c r="C1882" s="271" t="s">
        <v>1785</v>
      </c>
      <c r="D1882" s="272"/>
      <c r="E1882" s="272"/>
      <c r="F1882" s="272"/>
      <c r="G1882" s="272"/>
      <c r="H1882" s="159"/>
      <c r="I1882" s="159"/>
      <c r="J1882" s="159"/>
      <c r="K1882" s="159"/>
      <c r="L1882" s="159"/>
      <c r="M1882" s="159"/>
      <c r="N1882" s="159"/>
      <c r="O1882" s="159"/>
      <c r="P1882" s="159"/>
      <c r="Q1882" s="159"/>
      <c r="R1882" s="159"/>
      <c r="S1882" s="159"/>
      <c r="T1882" s="159"/>
      <c r="U1882" s="159"/>
      <c r="V1882" s="159"/>
      <c r="W1882" s="159"/>
      <c r="X1882" s="159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206</v>
      </c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74" t="str">
        <f>C1882</f>
        <v>Svislé přemístění ze 2. NP, nebo 1. PP, vodorovné vnitrostaveništní přemístění do 30 m, odvoz na skládku do 10 km. Bez poplatku za skládku.</v>
      </c>
      <c r="BB1882" s="150"/>
      <c r="BC1882" s="150"/>
      <c r="BD1882" s="150"/>
      <c r="BE1882" s="150"/>
      <c r="BF1882" s="150"/>
      <c r="BG1882" s="150"/>
      <c r="BH1882" s="150"/>
    </row>
    <row r="1883" spans="1:60" outlineLevel="1" x14ac:dyDescent="0.2">
      <c r="A1883" s="157"/>
      <c r="B1883" s="158"/>
      <c r="C1883" s="199" t="s">
        <v>1181</v>
      </c>
      <c r="D1883" s="189"/>
      <c r="E1883" s="190"/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59"/>
      <c r="T1883" s="159"/>
      <c r="U1883" s="159"/>
      <c r="V1883" s="159"/>
      <c r="W1883" s="159"/>
      <c r="X1883" s="159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247</v>
      </c>
      <c r="AH1883" s="150">
        <v>0</v>
      </c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 x14ac:dyDescent="0.2">
      <c r="A1884" s="157"/>
      <c r="B1884" s="158"/>
      <c r="C1884" s="199" t="s">
        <v>1770</v>
      </c>
      <c r="D1884" s="189"/>
      <c r="E1884" s="190"/>
      <c r="F1884" s="159"/>
      <c r="G1884" s="159"/>
      <c r="H1884" s="159"/>
      <c r="I1884" s="159"/>
      <c r="J1884" s="159"/>
      <c r="K1884" s="159"/>
      <c r="L1884" s="159"/>
      <c r="M1884" s="159"/>
      <c r="N1884" s="159"/>
      <c r="O1884" s="159"/>
      <c r="P1884" s="159"/>
      <c r="Q1884" s="159"/>
      <c r="R1884" s="159"/>
      <c r="S1884" s="159"/>
      <c r="T1884" s="159"/>
      <c r="U1884" s="159"/>
      <c r="V1884" s="159"/>
      <c r="W1884" s="159"/>
      <c r="X1884" s="159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247</v>
      </c>
      <c r="AH1884" s="150">
        <v>0</v>
      </c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 x14ac:dyDescent="0.2">
      <c r="A1885" s="157"/>
      <c r="B1885" s="158"/>
      <c r="C1885" s="199" t="s">
        <v>1786</v>
      </c>
      <c r="D1885" s="189"/>
      <c r="E1885" s="190">
        <v>257.78750000000002</v>
      </c>
      <c r="F1885" s="159"/>
      <c r="G1885" s="159"/>
      <c r="H1885" s="159"/>
      <c r="I1885" s="159"/>
      <c r="J1885" s="159"/>
      <c r="K1885" s="159"/>
      <c r="L1885" s="159"/>
      <c r="M1885" s="159"/>
      <c r="N1885" s="159"/>
      <c r="O1885" s="159"/>
      <c r="P1885" s="159"/>
      <c r="Q1885" s="159"/>
      <c r="R1885" s="159"/>
      <c r="S1885" s="159"/>
      <c r="T1885" s="159"/>
      <c r="U1885" s="159"/>
      <c r="V1885" s="159"/>
      <c r="W1885" s="159"/>
      <c r="X1885" s="159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247</v>
      </c>
      <c r="AH1885" s="150">
        <v>0</v>
      </c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ht="22.5" outlineLevel="1" x14ac:dyDescent="0.2">
      <c r="A1886" s="167">
        <v>287</v>
      </c>
      <c r="B1886" s="168" t="s">
        <v>1787</v>
      </c>
      <c r="C1886" s="184" t="s">
        <v>1788</v>
      </c>
      <c r="D1886" s="169" t="s">
        <v>252</v>
      </c>
      <c r="E1886" s="170">
        <v>27.507449999999999</v>
      </c>
      <c r="F1886" s="171">
        <v>1883</v>
      </c>
      <c r="G1886" s="172">
        <f>ROUND(E1886*F1886,2)</f>
        <v>51796.53</v>
      </c>
      <c r="H1886" s="171">
        <v>1862.96</v>
      </c>
      <c r="I1886" s="172">
        <f>ROUND(E1886*H1886,2)</f>
        <v>51245.279999999999</v>
      </c>
      <c r="J1886" s="171">
        <v>20.04</v>
      </c>
      <c r="K1886" s="172">
        <f>ROUND(E1886*J1886,2)</f>
        <v>551.25</v>
      </c>
      <c r="L1886" s="172">
        <v>21</v>
      </c>
      <c r="M1886" s="172">
        <f>G1886*(1+L1886/100)</f>
        <v>62673.801299999999</v>
      </c>
      <c r="N1886" s="172">
        <v>1.6500000000000001E-2</v>
      </c>
      <c r="O1886" s="172">
        <f>ROUND(E1886*N1886,2)</f>
        <v>0.45</v>
      </c>
      <c r="P1886" s="172">
        <v>0</v>
      </c>
      <c r="Q1886" s="172">
        <f>ROUND(E1886*P1886,2)</f>
        <v>0</v>
      </c>
      <c r="R1886" s="172" t="s">
        <v>1678</v>
      </c>
      <c r="S1886" s="172" t="s">
        <v>201</v>
      </c>
      <c r="T1886" s="173" t="s">
        <v>201</v>
      </c>
      <c r="U1886" s="159">
        <v>0</v>
      </c>
      <c r="V1886" s="159">
        <f>ROUND(E1886*U1886,2)</f>
        <v>0</v>
      </c>
      <c r="W1886" s="159"/>
      <c r="X1886" s="159" t="s">
        <v>242</v>
      </c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243</v>
      </c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 x14ac:dyDescent="0.2">
      <c r="A1887" s="157"/>
      <c r="B1887" s="158"/>
      <c r="C1887" s="199" t="s">
        <v>1789</v>
      </c>
      <c r="D1887" s="189"/>
      <c r="E1887" s="190">
        <v>16.301359999999999</v>
      </c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59"/>
      <c r="T1887" s="159"/>
      <c r="U1887" s="159"/>
      <c r="V1887" s="159"/>
      <c r="W1887" s="159"/>
      <c r="X1887" s="159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247</v>
      </c>
      <c r="AH1887" s="150">
        <v>5</v>
      </c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outlineLevel="1" x14ac:dyDescent="0.2">
      <c r="A1888" s="157"/>
      <c r="B1888" s="158"/>
      <c r="C1888" s="199" t="s">
        <v>1790</v>
      </c>
      <c r="D1888" s="189"/>
      <c r="E1888" s="190">
        <v>6.7454400000000003</v>
      </c>
      <c r="F1888" s="159"/>
      <c r="G1888" s="159"/>
      <c r="H1888" s="159"/>
      <c r="I1888" s="159"/>
      <c r="J1888" s="159"/>
      <c r="K1888" s="159"/>
      <c r="L1888" s="159"/>
      <c r="M1888" s="159"/>
      <c r="N1888" s="159"/>
      <c r="O1888" s="159"/>
      <c r="P1888" s="159"/>
      <c r="Q1888" s="159"/>
      <c r="R1888" s="159"/>
      <c r="S1888" s="159"/>
      <c r="T1888" s="159"/>
      <c r="U1888" s="159"/>
      <c r="V1888" s="159"/>
      <c r="W1888" s="159"/>
      <c r="X1888" s="159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247</v>
      </c>
      <c r="AH1888" s="150">
        <v>5</v>
      </c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 x14ac:dyDescent="0.2">
      <c r="A1889" s="157"/>
      <c r="B1889" s="158"/>
      <c r="C1889" s="199" t="s">
        <v>1791</v>
      </c>
      <c r="D1889" s="189"/>
      <c r="E1889" s="190">
        <v>1.2635400000000001</v>
      </c>
      <c r="F1889" s="159"/>
      <c r="G1889" s="159"/>
      <c r="H1889" s="159"/>
      <c r="I1889" s="159"/>
      <c r="J1889" s="159"/>
      <c r="K1889" s="159"/>
      <c r="L1889" s="159"/>
      <c r="M1889" s="159"/>
      <c r="N1889" s="159"/>
      <c r="O1889" s="159"/>
      <c r="P1889" s="159"/>
      <c r="Q1889" s="159"/>
      <c r="R1889" s="159"/>
      <c r="S1889" s="159"/>
      <c r="T1889" s="159"/>
      <c r="U1889" s="159"/>
      <c r="V1889" s="159"/>
      <c r="W1889" s="159"/>
      <c r="X1889" s="159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247</v>
      </c>
      <c r="AH1889" s="150">
        <v>5</v>
      </c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 x14ac:dyDescent="0.2">
      <c r="A1890" s="157"/>
      <c r="B1890" s="158"/>
      <c r="C1890" s="199" t="s">
        <v>1792</v>
      </c>
      <c r="D1890" s="189"/>
      <c r="E1890" s="190">
        <v>2.39791</v>
      </c>
      <c r="F1890" s="159"/>
      <c r="G1890" s="159"/>
      <c r="H1890" s="159"/>
      <c r="I1890" s="159"/>
      <c r="J1890" s="159"/>
      <c r="K1890" s="159"/>
      <c r="L1890" s="159"/>
      <c r="M1890" s="159"/>
      <c r="N1890" s="159"/>
      <c r="O1890" s="159"/>
      <c r="P1890" s="159"/>
      <c r="Q1890" s="159"/>
      <c r="R1890" s="159"/>
      <c r="S1890" s="159"/>
      <c r="T1890" s="159"/>
      <c r="U1890" s="159"/>
      <c r="V1890" s="159"/>
      <c r="W1890" s="159"/>
      <c r="X1890" s="159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247</v>
      </c>
      <c r="AH1890" s="150">
        <v>5</v>
      </c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 x14ac:dyDescent="0.2">
      <c r="A1891" s="157"/>
      <c r="B1891" s="158"/>
      <c r="C1891" s="199" t="s">
        <v>1793</v>
      </c>
      <c r="D1891" s="189"/>
      <c r="E1891" s="190">
        <v>0.79920000000000002</v>
      </c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59"/>
      <c r="T1891" s="159"/>
      <c r="U1891" s="159"/>
      <c r="V1891" s="159"/>
      <c r="W1891" s="159"/>
      <c r="X1891" s="159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247</v>
      </c>
      <c r="AH1891" s="150">
        <v>5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ht="22.5" outlineLevel="1" x14ac:dyDescent="0.2">
      <c r="A1892" s="167">
        <v>288</v>
      </c>
      <c r="B1892" s="168" t="s">
        <v>1794</v>
      </c>
      <c r="C1892" s="184" t="s">
        <v>1795</v>
      </c>
      <c r="D1892" s="169" t="s">
        <v>420</v>
      </c>
      <c r="E1892" s="170">
        <v>49</v>
      </c>
      <c r="F1892" s="171">
        <v>205</v>
      </c>
      <c r="G1892" s="172">
        <f>ROUND(E1892*F1892,2)</f>
        <v>10045</v>
      </c>
      <c r="H1892" s="171">
        <v>0</v>
      </c>
      <c r="I1892" s="172">
        <f>ROUND(E1892*H1892,2)</f>
        <v>0</v>
      </c>
      <c r="J1892" s="171">
        <v>205</v>
      </c>
      <c r="K1892" s="172">
        <f>ROUND(E1892*J1892,2)</f>
        <v>10045</v>
      </c>
      <c r="L1892" s="172">
        <v>21</v>
      </c>
      <c r="M1892" s="172">
        <f>G1892*(1+L1892/100)</f>
        <v>12154.449999999999</v>
      </c>
      <c r="N1892" s="172">
        <v>0</v>
      </c>
      <c r="O1892" s="172">
        <f>ROUND(E1892*N1892,2)</f>
        <v>0</v>
      </c>
      <c r="P1892" s="172">
        <v>0</v>
      </c>
      <c r="Q1892" s="172">
        <f>ROUND(E1892*P1892,2)</f>
        <v>0</v>
      </c>
      <c r="R1892" s="172"/>
      <c r="S1892" s="172" t="s">
        <v>438</v>
      </c>
      <c r="T1892" s="173" t="s">
        <v>202</v>
      </c>
      <c r="U1892" s="159">
        <v>0</v>
      </c>
      <c r="V1892" s="159">
        <f>ROUND(E1892*U1892,2)</f>
        <v>0</v>
      </c>
      <c r="W1892" s="159"/>
      <c r="X1892" s="159" t="s">
        <v>242</v>
      </c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243</v>
      </c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 x14ac:dyDescent="0.2">
      <c r="A1893" s="157"/>
      <c r="B1893" s="158"/>
      <c r="C1893" s="199" t="s">
        <v>1543</v>
      </c>
      <c r="D1893" s="189"/>
      <c r="E1893" s="190"/>
      <c r="F1893" s="159"/>
      <c r="G1893" s="159"/>
      <c r="H1893" s="159"/>
      <c r="I1893" s="159"/>
      <c r="J1893" s="159"/>
      <c r="K1893" s="159"/>
      <c r="L1893" s="159"/>
      <c r="M1893" s="159"/>
      <c r="N1893" s="159"/>
      <c r="O1893" s="159"/>
      <c r="P1893" s="159"/>
      <c r="Q1893" s="159"/>
      <c r="R1893" s="159"/>
      <c r="S1893" s="159"/>
      <c r="T1893" s="159"/>
      <c r="U1893" s="159"/>
      <c r="V1893" s="159"/>
      <c r="W1893" s="159"/>
      <c r="X1893" s="159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247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 x14ac:dyDescent="0.2">
      <c r="A1894" s="157"/>
      <c r="B1894" s="158"/>
      <c r="C1894" s="199" t="s">
        <v>1796</v>
      </c>
      <c r="D1894" s="189"/>
      <c r="E1894" s="190">
        <v>45.333329999999997</v>
      </c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  <c r="S1894" s="159"/>
      <c r="T1894" s="159"/>
      <c r="U1894" s="159"/>
      <c r="V1894" s="159"/>
      <c r="W1894" s="159"/>
      <c r="X1894" s="159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247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 x14ac:dyDescent="0.2">
      <c r="A1895" s="157"/>
      <c r="B1895" s="158"/>
      <c r="C1895" s="199" t="s">
        <v>1797</v>
      </c>
      <c r="D1895" s="189"/>
      <c r="E1895" s="190">
        <v>3.6666699999999999</v>
      </c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59"/>
      <c r="T1895" s="159"/>
      <c r="U1895" s="159"/>
      <c r="V1895" s="159"/>
      <c r="W1895" s="159"/>
      <c r="X1895" s="159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247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 x14ac:dyDescent="0.2">
      <c r="A1896" s="167">
        <v>289</v>
      </c>
      <c r="B1896" s="168" t="s">
        <v>1798</v>
      </c>
      <c r="C1896" s="184" t="s">
        <v>1799</v>
      </c>
      <c r="D1896" s="169" t="s">
        <v>1800</v>
      </c>
      <c r="E1896" s="170">
        <v>10</v>
      </c>
      <c r="F1896" s="171">
        <v>500</v>
      </c>
      <c r="G1896" s="172">
        <f>ROUND(E1896*F1896,2)</f>
        <v>5000</v>
      </c>
      <c r="H1896" s="171">
        <v>0</v>
      </c>
      <c r="I1896" s="172">
        <f>ROUND(E1896*H1896,2)</f>
        <v>0</v>
      </c>
      <c r="J1896" s="171">
        <v>500</v>
      </c>
      <c r="K1896" s="172">
        <f>ROUND(E1896*J1896,2)</f>
        <v>5000</v>
      </c>
      <c r="L1896" s="172">
        <v>21</v>
      </c>
      <c r="M1896" s="172">
        <f>G1896*(1+L1896/100)</f>
        <v>6050</v>
      </c>
      <c r="N1896" s="172">
        <v>0</v>
      </c>
      <c r="O1896" s="172">
        <f>ROUND(E1896*N1896,2)</f>
        <v>0</v>
      </c>
      <c r="P1896" s="172">
        <v>0</v>
      </c>
      <c r="Q1896" s="172">
        <f>ROUND(E1896*P1896,2)</f>
        <v>0</v>
      </c>
      <c r="R1896" s="172"/>
      <c r="S1896" s="172" t="s">
        <v>438</v>
      </c>
      <c r="T1896" s="173" t="s">
        <v>202</v>
      </c>
      <c r="U1896" s="159">
        <v>0</v>
      </c>
      <c r="V1896" s="159">
        <f>ROUND(E1896*U1896,2)</f>
        <v>0</v>
      </c>
      <c r="W1896" s="159"/>
      <c r="X1896" s="159" t="s">
        <v>242</v>
      </c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243</v>
      </c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 x14ac:dyDescent="0.2">
      <c r="A1897" s="157"/>
      <c r="B1897" s="158"/>
      <c r="C1897" s="199" t="s">
        <v>255</v>
      </c>
      <c r="D1897" s="189"/>
      <c r="E1897" s="190"/>
      <c r="F1897" s="159"/>
      <c r="G1897" s="159"/>
      <c r="H1897" s="159"/>
      <c r="I1897" s="159"/>
      <c r="J1897" s="159"/>
      <c r="K1897" s="159"/>
      <c r="L1897" s="159"/>
      <c r="M1897" s="159"/>
      <c r="N1897" s="159"/>
      <c r="O1897" s="159"/>
      <c r="P1897" s="159"/>
      <c r="Q1897" s="159"/>
      <c r="R1897" s="159"/>
      <c r="S1897" s="159"/>
      <c r="T1897" s="159"/>
      <c r="U1897" s="159"/>
      <c r="V1897" s="159"/>
      <c r="W1897" s="159"/>
      <c r="X1897" s="159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247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 x14ac:dyDescent="0.2">
      <c r="A1898" s="157"/>
      <c r="B1898" s="158"/>
      <c r="C1898" s="199" t="s">
        <v>1801</v>
      </c>
      <c r="D1898" s="189"/>
      <c r="E1898" s="190">
        <v>10</v>
      </c>
      <c r="F1898" s="159"/>
      <c r="G1898" s="159"/>
      <c r="H1898" s="159"/>
      <c r="I1898" s="159"/>
      <c r="J1898" s="159"/>
      <c r="K1898" s="159"/>
      <c r="L1898" s="159"/>
      <c r="M1898" s="159"/>
      <c r="N1898" s="159"/>
      <c r="O1898" s="159"/>
      <c r="P1898" s="159"/>
      <c r="Q1898" s="159"/>
      <c r="R1898" s="159"/>
      <c r="S1898" s="159"/>
      <c r="T1898" s="159"/>
      <c r="U1898" s="159"/>
      <c r="V1898" s="159"/>
      <c r="W1898" s="159"/>
      <c r="X1898" s="159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247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outlineLevel="1" x14ac:dyDescent="0.2">
      <c r="A1899" s="167">
        <v>290</v>
      </c>
      <c r="B1899" s="168" t="s">
        <v>1802</v>
      </c>
      <c r="C1899" s="184" t="s">
        <v>1803</v>
      </c>
      <c r="D1899" s="169" t="s">
        <v>252</v>
      </c>
      <c r="E1899" s="170">
        <v>1.72339</v>
      </c>
      <c r="F1899" s="171">
        <v>5655</v>
      </c>
      <c r="G1899" s="172">
        <f>ROUND(E1899*F1899,2)</f>
        <v>9745.77</v>
      </c>
      <c r="H1899" s="171">
        <v>5655</v>
      </c>
      <c r="I1899" s="172">
        <f>ROUND(E1899*H1899,2)</f>
        <v>9745.77</v>
      </c>
      <c r="J1899" s="171">
        <v>0</v>
      </c>
      <c r="K1899" s="172">
        <f>ROUND(E1899*J1899,2)</f>
        <v>0</v>
      </c>
      <c r="L1899" s="172">
        <v>21</v>
      </c>
      <c r="M1899" s="172">
        <f>G1899*(1+L1899/100)</f>
        <v>11792.3817</v>
      </c>
      <c r="N1899" s="172">
        <v>0.55000000000000004</v>
      </c>
      <c r="O1899" s="172">
        <f>ROUND(E1899*N1899,2)</f>
        <v>0.95</v>
      </c>
      <c r="P1899" s="172">
        <v>0</v>
      </c>
      <c r="Q1899" s="172">
        <f>ROUND(E1899*P1899,2)</f>
        <v>0</v>
      </c>
      <c r="R1899" s="172" t="s">
        <v>339</v>
      </c>
      <c r="S1899" s="172" t="s">
        <v>201</v>
      </c>
      <c r="T1899" s="173" t="s">
        <v>201</v>
      </c>
      <c r="U1899" s="159">
        <v>0</v>
      </c>
      <c r="V1899" s="159">
        <f>ROUND(E1899*U1899,2)</f>
        <v>0</v>
      </c>
      <c r="W1899" s="159"/>
      <c r="X1899" s="159" t="s">
        <v>340</v>
      </c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341</v>
      </c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outlineLevel="1" x14ac:dyDescent="0.2">
      <c r="A1900" s="157"/>
      <c r="B1900" s="158"/>
      <c r="C1900" s="199" t="s">
        <v>1543</v>
      </c>
      <c r="D1900" s="189"/>
      <c r="E1900" s="190"/>
      <c r="F1900" s="159"/>
      <c r="G1900" s="159"/>
      <c r="H1900" s="159"/>
      <c r="I1900" s="159"/>
      <c r="J1900" s="159"/>
      <c r="K1900" s="159"/>
      <c r="L1900" s="159"/>
      <c r="M1900" s="159"/>
      <c r="N1900" s="159"/>
      <c r="O1900" s="159"/>
      <c r="P1900" s="159"/>
      <c r="Q1900" s="159"/>
      <c r="R1900" s="159"/>
      <c r="S1900" s="159"/>
      <c r="T1900" s="159"/>
      <c r="U1900" s="159"/>
      <c r="V1900" s="159"/>
      <c r="W1900" s="159"/>
      <c r="X1900" s="159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247</v>
      </c>
      <c r="AH1900" s="150">
        <v>0</v>
      </c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 x14ac:dyDescent="0.2">
      <c r="A1901" s="157"/>
      <c r="B1901" s="158"/>
      <c r="C1901" s="201" t="s">
        <v>1004</v>
      </c>
      <c r="D1901" s="193"/>
      <c r="E1901" s="194"/>
      <c r="F1901" s="159"/>
      <c r="G1901" s="159"/>
      <c r="H1901" s="159"/>
      <c r="I1901" s="159"/>
      <c r="J1901" s="159"/>
      <c r="K1901" s="159"/>
      <c r="L1901" s="159"/>
      <c r="M1901" s="159"/>
      <c r="N1901" s="159"/>
      <c r="O1901" s="159"/>
      <c r="P1901" s="159"/>
      <c r="Q1901" s="159"/>
      <c r="R1901" s="159"/>
      <c r="S1901" s="159"/>
      <c r="T1901" s="159"/>
      <c r="U1901" s="159"/>
      <c r="V1901" s="159"/>
      <c r="W1901" s="159"/>
      <c r="X1901" s="159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247</v>
      </c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 x14ac:dyDescent="0.2">
      <c r="A1902" s="157"/>
      <c r="B1902" s="158"/>
      <c r="C1902" s="202" t="s">
        <v>1722</v>
      </c>
      <c r="D1902" s="193"/>
      <c r="E1902" s="194">
        <v>60</v>
      </c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9"/>
      <c r="T1902" s="159"/>
      <c r="U1902" s="159"/>
      <c r="V1902" s="159"/>
      <c r="W1902" s="159"/>
      <c r="X1902" s="159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247</v>
      </c>
      <c r="AH1902" s="150">
        <v>2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 x14ac:dyDescent="0.2">
      <c r="A1903" s="157"/>
      <c r="B1903" s="158"/>
      <c r="C1903" s="202" t="s">
        <v>1723</v>
      </c>
      <c r="D1903" s="193"/>
      <c r="E1903" s="194">
        <v>62.4</v>
      </c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59"/>
      <c r="T1903" s="159"/>
      <c r="U1903" s="159"/>
      <c r="V1903" s="159"/>
      <c r="W1903" s="159"/>
      <c r="X1903" s="159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247</v>
      </c>
      <c r="AH1903" s="150">
        <v>2</v>
      </c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 x14ac:dyDescent="0.2">
      <c r="A1904" s="157"/>
      <c r="B1904" s="158"/>
      <c r="C1904" s="203" t="s">
        <v>1010</v>
      </c>
      <c r="D1904" s="195"/>
      <c r="E1904" s="196">
        <v>122.4</v>
      </c>
      <c r="F1904" s="159"/>
      <c r="G1904" s="159"/>
      <c r="H1904" s="159"/>
      <c r="I1904" s="159"/>
      <c r="J1904" s="159"/>
      <c r="K1904" s="159"/>
      <c r="L1904" s="159"/>
      <c r="M1904" s="159"/>
      <c r="N1904" s="159"/>
      <c r="O1904" s="159"/>
      <c r="P1904" s="159"/>
      <c r="Q1904" s="159"/>
      <c r="R1904" s="159"/>
      <c r="S1904" s="159"/>
      <c r="T1904" s="159"/>
      <c r="U1904" s="159"/>
      <c r="V1904" s="159"/>
      <c r="W1904" s="159"/>
      <c r="X1904" s="159"/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247</v>
      </c>
      <c r="AH1904" s="150">
        <v>3</v>
      </c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 x14ac:dyDescent="0.2">
      <c r="A1905" s="157"/>
      <c r="B1905" s="158"/>
      <c r="C1905" s="201" t="s">
        <v>1011</v>
      </c>
      <c r="D1905" s="193"/>
      <c r="E1905" s="194"/>
      <c r="F1905" s="159"/>
      <c r="G1905" s="159"/>
      <c r="H1905" s="159"/>
      <c r="I1905" s="159"/>
      <c r="J1905" s="159"/>
      <c r="K1905" s="159"/>
      <c r="L1905" s="159"/>
      <c r="M1905" s="159"/>
      <c r="N1905" s="159"/>
      <c r="O1905" s="159"/>
      <c r="P1905" s="159"/>
      <c r="Q1905" s="159"/>
      <c r="R1905" s="159"/>
      <c r="S1905" s="159"/>
      <c r="T1905" s="159"/>
      <c r="U1905" s="159"/>
      <c r="V1905" s="159"/>
      <c r="W1905" s="159"/>
      <c r="X1905" s="159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247</v>
      </c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 x14ac:dyDescent="0.2">
      <c r="A1906" s="157"/>
      <c r="B1906" s="158"/>
      <c r="C1906" s="199" t="s">
        <v>1724</v>
      </c>
      <c r="D1906" s="189"/>
      <c r="E1906" s="190">
        <v>1.5667199999999999</v>
      </c>
      <c r="F1906" s="159"/>
      <c r="G1906" s="159"/>
      <c r="H1906" s="159"/>
      <c r="I1906" s="159"/>
      <c r="J1906" s="159"/>
      <c r="K1906" s="159"/>
      <c r="L1906" s="159"/>
      <c r="M1906" s="159"/>
      <c r="N1906" s="159"/>
      <c r="O1906" s="159"/>
      <c r="P1906" s="159"/>
      <c r="Q1906" s="159"/>
      <c r="R1906" s="159"/>
      <c r="S1906" s="159"/>
      <c r="T1906" s="159"/>
      <c r="U1906" s="159"/>
      <c r="V1906" s="159"/>
      <c r="W1906" s="159"/>
      <c r="X1906" s="159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247</v>
      </c>
      <c r="AH1906" s="150">
        <v>0</v>
      </c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outlineLevel="1" x14ac:dyDescent="0.2">
      <c r="A1907" s="157"/>
      <c r="B1907" s="158"/>
      <c r="C1907" s="200" t="s">
        <v>447</v>
      </c>
      <c r="D1907" s="191"/>
      <c r="E1907" s="192">
        <v>0.15667</v>
      </c>
      <c r="F1907" s="159"/>
      <c r="G1907" s="159"/>
      <c r="H1907" s="159"/>
      <c r="I1907" s="159"/>
      <c r="J1907" s="159"/>
      <c r="K1907" s="159"/>
      <c r="L1907" s="159"/>
      <c r="M1907" s="159"/>
      <c r="N1907" s="159"/>
      <c r="O1907" s="159"/>
      <c r="P1907" s="159"/>
      <c r="Q1907" s="159"/>
      <c r="R1907" s="159"/>
      <c r="S1907" s="159"/>
      <c r="T1907" s="159"/>
      <c r="U1907" s="159"/>
      <c r="V1907" s="159"/>
      <c r="W1907" s="159"/>
      <c r="X1907" s="159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247</v>
      </c>
      <c r="AH1907" s="150">
        <v>4</v>
      </c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 x14ac:dyDescent="0.2">
      <c r="A1908" s="167">
        <v>291</v>
      </c>
      <c r="B1908" s="168" t="s">
        <v>1804</v>
      </c>
      <c r="C1908" s="184" t="s">
        <v>1805</v>
      </c>
      <c r="D1908" s="169" t="s">
        <v>252</v>
      </c>
      <c r="E1908" s="170">
        <v>0.77932999999999997</v>
      </c>
      <c r="F1908" s="171">
        <v>7685</v>
      </c>
      <c r="G1908" s="172">
        <f>ROUND(E1908*F1908,2)</f>
        <v>5989.15</v>
      </c>
      <c r="H1908" s="171">
        <v>7685</v>
      </c>
      <c r="I1908" s="172">
        <f>ROUND(E1908*H1908,2)</f>
        <v>5989.15</v>
      </c>
      <c r="J1908" s="171">
        <v>0</v>
      </c>
      <c r="K1908" s="172">
        <f>ROUND(E1908*J1908,2)</f>
        <v>0</v>
      </c>
      <c r="L1908" s="172">
        <v>21</v>
      </c>
      <c r="M1908" s="172">
        <f>G1908*(1+L1908/100)</f>
        <v>7246.8714999999993</v>
      </c>
      <c r="N1908" s="172">
        <v>0.55000000000000004</v>
      </c>
      <c r="O1908" s="172">
        <f>ROUND(E1908*N1908,2)</f>
        <v>0.43</v>
      </c>
      <c r="P1908" s="172">
        <v>0</v>
      </c>
      <c r="Q1908" s="172">
        <f>ROUND(E1908*P1908,2)</f>
        <v>0</v>
      </c>
      <c r="R1908" s="172" t="s">
        <v>339</v>
      </c>
      <c r="S1908" s="172" t="s">
        <v>201</v>
      </c>
      <c r="T1908" s="173" t="s">
        <v>201</v>
      </c>
      <c r="U1908" s="159">
        <v>0</v>
      </c>
      <c r="V1908" s="159">
        <f>ROUND(E1908*U1908,2)</f>
        <v>0</v>
      </c>
      <c r="W1908" s="159"/>
      <c r="X1908" s="159" t="s">
        <v>340</v>
      </c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341</v>
      </c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 x14ac:dyDescent="0.2">
      <c r="A1909" s="157"/>
      <c r="B1909" s="158"/>
      <c r="C1909" s="199" t="s">
        <v>1543</v>
      </c>
      <c r="D1909" s="189"/>
      <c r="E1909" s="190"/>
      <c r="F1909" s="159"/>
      <c r="G1909" s="159"/>
      <c r="H1909" s="159"/>
      <c r="I1909" s="159"/>
      <c r="J1909" s="159"/>
      <c r="K1909" s="159"/>
      <c r="L1909" s="159"/>
      <c r="M1909" s="159"/>
      <c r="N1909" s="159"/>
      <c r="O1909" s="159"/>
      <c r="P1909" s="159"/>
      <c r="Q1909" s="159"/>
      <c r="R1909" s="159"/>
      <c r="S1909" s="159"/>
      <c r="T1909" s="159"/>
      <c r="U1909" s="159"/>
      <c r="V1909" s="159"/>
      <c r="W1909" s="159"/>
      <c r="X1909" s="159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247</v>
      </c>
      <c r="AH1909" s="150">
        <v>0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outlineLevel="1" x14ac:dyDescent="0.2">
      <c r="A1910" s="157"/>
      <c r="B1910" s="158"/>
      <c r="C1910" s="199" t="s">
        <v>1744</v>
      </c>
      <c r="D1910" s="189"/>
      <c r="E1910" s="190">
        <v>0.70848</v>
      </c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9"/>
      <c r="T1910" s="159"/>
      <c r="U1910" s="159"/>
      <c r="V1910" s="159"/>
      <c r="W1910" s="159"/>
      <c r="X1910" s="159"/>
      <c r="Y1910" s="150"/>
      <c r="Z1910" s="150"/>
      <c r="AA1910" s="150"/>
      <c r="AB1910" s="150"/>
      <c r="AC1910" s="150"/>
      <c r="AD1910" s="150"/>
      <c r="AE1910" s="150"/>
      <c r="AF1910" s="150"/>
      <c r="AG1910" s="150" t="s">
        <v>247</v>
      </c>
      <c r="AH1910" s="150">
        <v>0</v>
      </c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</row>
    <row r="1911" spans="1:60" outlineLevel="1" x14ac:dyDescent="0.2">
      <c r="A1911" s="157"/>
      <c r="B1911" s="158"/>
      <c r="C1911" s="200" t="s">
        <v>447</v>
      </c>
      <c r="D1911" s="191"/>
      <c r="E1911" s="192">
        <v>7.0849999999999996E-2</v>
      </c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9"/>
      <c r="T1911" s="159"/>
      <c r="U1911" s="159"/>
      <c r="V1911" s="159"/>
      <c r="W1911" s="159"/>
      <c r="X1911" s="159"/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247</v>
      </c>
      <c r="AH1911" s="150">
        <v>4</v>
      </c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 x14ac:dyDescent="0.2">
      <c r="A1912" s="167">
        <v>292</v>
      </c>
      <c r="B1912" s="168" t="s">
        <v>1806</v>
      </c>
      <c r="C1912" s="184" t="s">
        <v>1807</v>
      </c>
      <c r="D1912" s="169" t="s">
        <v>252</v>
      </c>
      <c r="E1912" s="170">
        <v>0.94001999999999997</v>
      </c>
      <c r="F1912" s="171">
        <v>6765</v>
      </c>
      <c r="G1912" s="172">
        <f>ROUND(E1912*F1912,2)</f>
        <v>6359.24</v>
      </c>
      <c r="H1912" s="171">
        <v>6765</v>
      </c>
      <c r="I1912" s="172">
        <f>ROUND(E1912*H1912,2)</f>
        <v>6359.24</v>
      </c>
      <c r="J1912" s="171">
        <v>0</v>
      </c>
      <c r="K1912" s="172">
        <f>ROUND(E1912*J1912,2)</f>
        <v>0</v>
      </c>
      <c r="L1912" s="172">
        <v>21</v>
      </c>
      <c r="M1912" s="172">
        <f>G1912*(1+L1912/100)</f>
        <v>7694.6803999999993</v>
      </c>
      <c r="N1912" s="172">
        <v>0.55000000000000004</v>
      </c>
      <c r="O1912" s="172">
        <f>ROUND(E1912*N1912,2)</f>
        <v>0.52</v>
      </c>
      <c r="P1912" s="172">
        <v>0</v>
      </c>
      <c r="Q1912" s="172">
        <f>ROUND(E1912*P1912,2)</f>
        <v>0</v>
      </c>
      <c r="R1912" s="172" t="s">
        <v>339</v>
      </c>
      <c r="S1912" s="172" t="s">
        <v>201</v>
      </c>
      <c r="T1912" s="173" t="s">
        <v>201</v>
      </c>
      <c r="U1912" s="159">
        <v>0</v>
      </c>
      <c r="V1912" s="159">
        <f>ROUND(E1912*U1912,2)</f>
        <v>0</v>
      </c>
      <c r="W1912" s="159"/>
      <c r="X1912" s="159" t="s">
        <v>340</v>
      </c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341</v>
      </c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 x14ac:dyDescent="0.2">
      <c r="A1913" s="157"/>
      <c r="B1913" s="158"/>
      <c r="C1913" s="199" t="s">
        <v>1543</v>
      </c>
      <c r="D1913" s="189"/>
      <c r="E1913" s="190"/>
      <c r="F1913" s="159"/>
      <c r="G1913" s="159"/>
      <c r="H1913" s="159"/>
      <c r="I1913" s="159"/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9"/>
      <c r="T1913" s="159"/>
      <c r="U1913" s="159"/>
      <c r="V1913" s="159"/>
      <c r="W1913" s="159"/>
      <c r="X1913" s="159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247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 x14ac:dyDescent="0.2">
      <c r="A1914" s="157"/>
      <c r="B1914" s="158"/>
      <c r="C1914" s="201" t="s">
        <v>1004</v>
      </c>
      <c r="D1914" s="193"/>
      <c r="E1914" s="194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59"/>
      <c r="T1914" s="159"/>
      <c r="U1914" s="159"/>
      <c r="V1914" s="159"/>
      <c r="W1914" s="159"/>
      <c r="X1914" s="159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247</v>
      </c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 x14ac:dyDescent="0.2">
      <c r="A1915" s="157"/>
      <c r="B1915" s="158"/>
      <c r="C1915" s="202" t="s">
        <v>1745</v>
      </c>
      <c r="D1915" s="193"/>
      <c r="E1915" s="194">
        <v>7.6</v>
      </c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59"/>
      <c r="T1915" s="159"/>
      <c r="U1915" s="159"/>
      <c r="V1915" s="159"/>
      <c r="W1915" s="159"/>
      <c r="X1915" s="159"/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247</v>
      </c>
      <c r="AH1915" s="150">
        <v>2</v>
      </c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 x14ac:dyDescent="0.2">
      <c r="A1916" s="157"/>
      <c r="B1916" s="158"/>
      <c r="C1916" s="202" t="s">
        <v>1746</v>
      </c>
      <c r="D1916" s="193"/>
      <c r="E1916" s="194">
        <v>36</v>
      </c>
      <c r="F1916" s="159"/>
      <c r="G1916" s="159"/>
      <c r="H1916" s="159"/>
      <c r="I1916" s="159"/>
      <c r="J1916" s="159"/>
      <c r="K1916" s="159"/>
      <c r="L1916" s="159"/>
      <c r="M1916" s="159"/>
      <c r="N1916" s="159"/>
      <c r="O1916" s="159"/>
      <c r="P1916" s="159"/>
      <c r="Q1916" s="159"/>
      <c r="R1916" s="159"/>
      <c r="S1916" s="159"/>
      <c r="T1916" s="159"/>
      <c r="U1916" s="159"/>
      <c r="V1916" s="159"/>
      <c r="W1916" s="159"/>
      <c r="X1916" s="159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247</v>
      </c>
      <c r="AH1916" s="150">
        <v>2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 x14ac:dyDescent="0.2">
      <c r="A1917" s="157"/>
      <c r="B1917" s="158"/>
      <c r="C1917" s="203" t="s">
        <v>1010</v>
      </c>
      <c r="D1917" s="195"/>
      <c r="E1917" s="196">
        <v>43.6</v>
      </c>
      <c r="F1917" s="159"/>
      <c r="G1917" s="159"/>
      <c r="H1917" s="159"/>
      <c r="I1917" s="159"/>
      <c r="J1917" s="159"/>
      <c r="K1917" s="159"/>
      <c r="L1917" s="159"/>
      <c r="M1917" s="159"/>
      <c r="N1917" s="159"/>
      <c r="O1917" s="159"/>
      <c r="P1917" s="159"/>
      <c r="Q1917" s="159"/>
      <c r="R1917" s="159"/>
      <c r="S1917" s="159"/>
      <c r="T1917" s="159"/>
      <c r="U1917" s="159"/>
      <c r="V1917" s="159"/>
      <c r="W1917" s="159"/>
      <c r="X1917" s="159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247</v>
      </c>
      <c r="AH1917" s="150">
        <v>3</v>
      </c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 x14ac:dyDescent="0.2">
      <c r="A1918" s="157"/>
      <c r="B1918" s="158"/>
      <c r="C1918" s="201" t="s">
        <v>1011</v>
      </c>
      <c r="D1918" s="193"/>
      <c r="E1918" s="194"/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59"/>
      <c r="T1918" s="159"/>
      <c r="U1918" s="159"/>
      <c r="V1918" s="159"/>
      <c r="W1918" s="159"/>
      <c r="X1918" s="159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247</v>
      </c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outlineLevel="1" x14ac:dyDescent="0.2">
      <c r="A1919" s="157"/>
      <c r="B1919" s="158"/>
      <c r="C1919" s="199" t="s">
        <v>1747</v>
      </c>
      <c r="D1919" s="189"/>
      <c r="E1919" s="190">
        <v>0.85455999999999999</v>
      </c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59"/>
      <c r="T1919" s="159"/>
      <c r="U1919" s="159"/>
      <c r="V1919" s="159"/>
      <c r="W1919" s="159"/>
      <c r="X1919" s="159"/>
      <c r="Y1919" s="150"/>
      <c r="Z1919" s="150"/>
      <c r="AA1919" s="150"/>
      <c r="AB1919" s="150"/>
      <c r="AC1919" s="150"/>
      <c r="AD1919" s="150"/>
      <c r="AE1919" s="150"/>
      <c r="AF1919" s="150"/>
      <c r="AG1919" s="150" t="s">
        <v>247</v>
      </c>
      <c r="AH1919" s="150">
        <v>0</v>
      </c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</row>
    <row r="1920" spans="1:60" outlineLevel="1" x14ac:dyDescent="0.2">
      <c r="A1920" s="157"/>
      <c r="B1920" s="158"/>
      <c r="C1920" s="200" t="s">
        <v>447</v>
      </c>
      <c r="D1920" s="191"/>
      <c r="E1920" s="192">
        <v>8.5459999999999994E-2</v>
      </c>
      <c r="F1920" s="159"/>
      <c r="G1920" s="159"/>
      <c r="H1920" s="159"/>
      <c r="I1920" s="159"/>
      <c r="J1920" s="159"/>
      <c r="K1920" s="159"/>
      <c r="L1920" s="159"/>
      <c r="M1920" s="159"/>
      <c r="N1920" s="159"/>
      <c r="O1920" s="159"/>
      <c r="P1920" s="159"/>
      <c r="Q1920" s="159"/>
      <c r="R1920" s="159"/>
      <c r="S1920" s="159"/>
      <c r="T1920" s="159"/>
      <c r="U1920" s="159"/>
      <c r="V1920" s="159"/>
      <c r="W1920" s="159"/>
      <c r="X1920" s="159"/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247</v>
      </c>
      <c r="AH1920" s="150">
        <v>4</v>
      </c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 x14ac:dyDescent="0.2">
      <c r="A1921" s="167">
        <v>293</v>
      </c>
      <c r="B1921" s="168" t="s">
        <v>1808</v>
      </c>
      <c r="C1921" s="184" t="s">
        <v>1809</v>
      </c>
      <c r="D1921" s="169" t="s">
        <v>252</v>
      </c>
      <c r="E1921" s="170">
        <v>1.9148799999999999</v>
      </c>
      <c r="F1921" s="171">
        <v>7395</v>
      </c>
      <c r="G1921" s="172">
        <f>ROUND(E1921*F1921,2)</f>
        <v>14160.54</v>
      </c>
      <c r="H1921" s="171">
        <v>7395</v>
      </c>
      <c r="I1921" s="172">
        <f>ROUND(E1921*H1921,2)</f>
        <v>14160.54</v>
      </c>
      <c r="J1921" s="171">
        <v>0</v>
      </c>
      <c r="K1921" s="172">
        <f>ROUND(E1921*J1921,2)</f>
        <v>0</v>
      </c>
      <c r="L1921" s="172">
        <v>21</v>
      </c>
      <c r="M1921" s="172">
        <f>G1921*(1+L1921/100)</f>
        <v>17134.253400000001</v>
      </c>
      <c r="N1921" s="172">
        <v>0.55000000000000004</v>
      </c>
      <c r="O1921" s="172">
        <f>ROUND(E1921*N1921,2)</f>
        <v>1.05</v>
      </c>
      <c r="P1921" s="172">
        <v>0</v>
      </c>
      <c r="Q1921" s="172">
        <f>ROUND(E1921*P1921,2)</f>
        <v>0</v>
      </c>
      <c r="R1921" s="172" t="s">
        <v>339</v>
      </c>
      <c r="S1921" s="172" t="s">
        <v>201</v>
      </c>
      <c r="T1921" s="173" t="s">
        <v>201</v>
      </c>
      <c r="U1921" s="159">
        <v>0</v>
      </c>
      <c r="V1921" s="159">
        <f>ROUND(E1921*U1921,2)</f>
        <v>0</v>
      </c>
      <c r="W1921" s="159"/>
      <c r="X1921" s="159" t="s">
        <v>340</v>
      </c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341</v>
      </c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 x14ac:dyDescent="0.2">
      <c r="A1922" s="157"/>
      <c r="B1922" s="158"/>
      <c r="C1922" s="199" t="s">
        <v>1543</v>
      </c>
      <c r="D1922" s="189"/>
      <c r="E1922" s="190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59"/>
      <c r="T1922" s="159"/>
      <c r="U1922" s="159"/>
      <c r="V1922" s="159"/>
      <c r="W1922" s="159"/>
      <c r="X1922" s="159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247</v>
      </c>
      <c r="AH1922" s="150">
        <v>0</v>
      </c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outlineLevel="1" x14ac:dyDescent="0.2">
      <c r="A1923" s="157"/>
      <c r="B1923" s="158"/>
      <c r="C1923" s="199" t="s">
        <v>1748</v>
      </c>
      <c r="D1923" s="189"/>
      <c r="E1923" s="190">
        <v>1.7407999999999999</v>
      </c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59"/>
      <c r="T1923" s="159"/>
      <c r="U1923" s="159"/>
      <c r="V1923" s="159"/>
      <c r="W1923" s="159"/>
      <c r="X1923" s="159"/>
      <c r="Y1923" s="150"/>
      <c r="Z1923" s="150"/>
      <c r="AA1923" s="150"/>
      <c r="AB1923" s="150"/>
      <c r="AC1923" s="150"/>
      <c r="AD1923" s="150"/>
      <c r="AE1923" s="150"/>
      <c r="AF1923" s="150"/>
      <c r="AG1923" s="150" t="s">
        <v>247</v>
      </c>
      <c r="AH1923" s="150">
        <v>0</v>
      </c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</row>
    <row r="1924" spans="1:60" outlineLevel="1" x14ac:dyDescent="0.2">
      <c r="A1924" s="157"/>
      <c r="B1924" s="158"/>
      <c r="C1924" s="200" t="s">
        <v>447</v>
      </c>
      <c r="D1924" s="191"/>
      <c r="E1924" s="192">
        <v>0.17408000000000001</v>
      </c>
      <c r="F1924" s="159"/>
      <c r="G1924" s="159"/>
      <c r="H1924" s="159"/>
      <c r="I1924" s="159"/>
      <c r="J1924" s="159"/>
      <c r="K1924" s="159"/>
      <c r="L1924" s="159"/>
      <c r="M1924" s="159"/>
      <c r="N1924" s="159"/>
      <c r="O1924" s="159"/>
      <c r="P1924" s="159"/>
      <c r="Q1924" s="159"/>
      <c r="R1924" s="159"/>
      <c r="S1924" s="159"/>
      <c r="T1924" s="159"/>
      <c r="U1924" s="159"/>
      <c r="V1924" s="159"/>
      <c r="W1924" s="159"/>
      <c r="X1924" s="159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247</v>
      </c>
      <c r="AH1924" s="150">
        <v>4</v>
      </c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 x14ac:dyDescent="0.2">
      <c r="A1925" s="167">
        <v>294</v>
      </c>
      <c r="B1925" s="168" t="s">
        <v>1810</v>
      </c>
      <c r="C1925" s="184" t="s">
        <v>1811</v>
      </c>
      <c r="D1925" s="169" t="s">
        <v>252</v>
      </c>
      <c r="E1925" s="170">
        <v>1.4612400000000001</v>
      </c>
      <c r="F1925" s="171">
        <v>7685</v>
      </c>
      <c r="G1925" s="172">
        <f>ROUND(E1925*F1925,2)</f>
        <v>11229.63</v>
      </c>
      <c r="H1925" s="171">
        <v>7685</v>
      </c>
      <c r="I1925" s="172">
        <f>ROUND(E1925*H1925,2)</f>
        <v>11229.63</v>
      </c>
      <c r="J1925" s="171">
        <v>0</v>
      </c>
      <c r="K1925" s="172">
        <f>ROUND(E1925*J1925,2)</f>
        <v>0</v>
      </c>
      <c r="L1925" s="172">
        <v>21</v>
      </c>
      <c r="M1925" s="172">
        <f>G1925*(1+L1925/100)</f>
        <v>13587.852299999999</v>
      </c>
      <c r="N1925" s="172">
        <v>0.55000000000000004</v>
      </c>
      <c r="O1925" s="172">
        <f>ROUND(E1925*N1925,2)</f>
        <v>0.8</v>
      </c>
      <c r="P1925" s="172">
        <v>0</v>
      </c>
      <c r="Q1925" s="172">
        <f>ROUND(E1925*P1925,2)</f>
        <v>0</v>
      </c>
      <c r="R1925" s="172" t="s">
        <v>339</v>
      </c>
      <c r="S1925" s="172" t="s">
        <v>201</v>
      </c>
      <c r="T1925" s="173" t="s">
        <v>201</v>
      </c>
      <c r="U1925" s="159">
        <v>0</v>
      </c>
      <c r="V1925" s="159">
        <f>ROUND(E1925*U1925,2)</f>
        <v>0</v>
      </c>
      <c r="W1925" s="159"/>
      <c r="X1925" s="159" t="s">
        <v>340</v>
      </c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341</v>
      </c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 x14ac:dyDescent="0.2">
      <c r="A1926" s="157"/>
      <c r="B1926" s="158"/>
      <c r="C1926" s="199" t="s">
        <v>1543</v>
      </c>
      <c r="D1926" s="189"/>
      <c r="E1926" s="190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59"/>
      <c r="T1926" s="159"/>
      <c r="U1926" s="159"/>
      <c r="V1926" s="159"/>
      <c r="W1926" s="159"/>
      <c r="X1926" s="159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247</v>
      </c>
      <c r="AH1926" s="150">
        <v>0</v>
      </c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outlineLevel="1" x14ac:dyDescent="0.2">
      <c r="A1927" s="157"/>
      <c r="B1927" s="158"/>
      <c r="C1927" s="201" t="s">
        <v>1004</v>
      </c>
      <c r="D1927" s="193"/>
      <c r="E1927" s="194"/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59"/>
      <c r="T1927" s="159"/>
      <c r="U1927" s="159"/>
      <c r="V1927" s="159"/>
      <c r="W1927" s="159"/>
      <c r="X1927" s="159"/>
      <c r="Y1927" s="150"/>
      <c r="Z1927" s="150"/>
      <c r="AA1927" s="150"/>
      <c r="AB1927" s="150"/>
      <c r="AC1927" s="150"/>
      <c r="AD1927" s="150"/>
      <c r="AE1927" s="150"/>
      <c r="AF1927" s="150"/>
      <c r="AG1927" s="150" t="s">
        <v>247</v>
      </c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</row>
    <row r="1928" spans="1:60" outlineLevel="1" x14ac:dyDescent="0.2">
      <c r="A1928" s="157"/>
      <c r="B1928" s="158"/>
      <c r="C1928" s="202" t="s">
        <v>1751</v>
      </c>
      <c r="D1928" s="193"/>
      <c r="E1928" s="194">
        <v>28.8</v>
      </c>
      <c r="F1928" s="159"/>
      <c r="G1928" s="159"/>
      <c r="H1928" s="159"/>
      <c r="I1928" s="159"/>
      <c r="J1928" s="159"/>
      <c r="K1928" s="159"/>
      <c r="L1928" s="159"/>
      <c r="M1928" s="159"/>
      <c r="N1928" s="159"/>
      <c r="O1928" s="159"/>
      <c r="P1928" s="159"/>
      <c r="Q1928" s="159"/>
      <c r="R1928" s="159"/>
      <c r="S1928" s="159"/>
      <c r="T1928" s="159"/>
      <c r="U1928" s="159"/>
      <c r="V1928" s="159"/>
      <c r="W1928" s="159"/>
      <c r="X1928" s="159"/>
      <c r="Y1928" s="150"/>
      <c r="Z1928" s="150"/>
      <c r="AA1928" s="150"/>
      <c r="AB1928" s="150"/>
      <c r="AC1928" s="150"/>
      <c r="AD1928" s="150"/>
      <c r="AE1928" s="150"/>
      <c r="AF1928" s="150"/>
      <c r="AG1928" s="150" t="s">
        <v>247</v>
      </c>
      <c r="AH1928" s="150">
        <v>2</v>
      </c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</row>
    <row r="1929" spans="1:60" outlineLevel="1" x14ac:dyDescent="0.2">
      <c r="A1929" s="157"/>
      <c r="B1929" s="158"/>
      <c r="C1929" s="202" t="s">
        <v>1752</v>
      </c>
      <c r="D1929" s="193"/>
      <c r="E1929" s="194">
        <v>7.4</v>
      </c>
      <c r="F1929" s="159"/>
      <c r="G1929" s="159"/>
      <c r="H1929" s="159"/>
      <c r="I1929" s="159"/>
      <c r="J1929" s="159"/>
      <c r="K1929" s="159"/>
      <c r="L1929" s="159"/>
      <c r="M1929" s="159"/>
      <c r="N1929" s="159"/>
      <c r="O1929" s="159"/>
      <c r="P1929" s="159"/>
      <c r="Q1929" s="159"/>
      <c r="R1929" s="159"/>
      <c r="S1929" s="159"/>
      <c r="T1929" s="159"/>
      <c r="U1929" s="159"/>
      <c r="V1929" s="159"/>
      <c r="W1929" s="159"/>
      <c r="X1929" s="159"/>
      <c r="Y1929" s="150"/>
      <c r="Z1929" s="150"/>
      <c r="AA1929" s="150"/>
      <c r="AB1929" s="150"/>
      <c r="AC1929" s="150"/>
      <c r="AD1929" s="150"/>
      <c r="AE1929" s="150"/>
      <c r="AF1929" s="150"/>
      <c r="AG1929" s="150" t="s">
        <v>247</v>
      </c>
      <c r="AH1929" s="150">
        <v>2</v>
      </c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</row>
    <row r="1930" spans="1:60" outlineLevel="1" x14ac:dyDescent="0.2">
      <c r="A1930" s="157"/>
      <c r="B1930" s="158"/>
      <c r="C1930" s="202" t="s">
        <v>1753</v>
      </c>
      <c r="D1930" s="193"/>
      <c r="E1930" s="194">
        <v>4.8</v>
      </c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59"/>
      <c r="T1930" s="159"/>
      <c r="U1930" s="159"/>
      <c r="V1930" s="159"/>
      <c r="W1930" s="159"/>
      <c r="X1930" s="159"/>
      <c r="Y1930" s="150"/>
      <c r="Z1930" s="150"/>
      <c r="AA1930" s="150"/>
      <c r="AB1930" s="150"/>
      <c r="AC1930" s="150"/>
      <c r="AD1930" s="150"/>
      <c r="AE1930" s="150"/>
      <c r="AF1930" s="150"/>
      <c r="AG1930" s="150" t="s">
        <v>247</v>
      </c>
      <c r="AH1930" s="150">
        <v>2</v>
      </c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</row>
    <row r="1931" spans="1:60" outlineLevel="1" x14ac:dyDescent="0.2">
      <c r="A1931" s="157"/>
      <c r="B1931" s="158"/>
      <c r="C1931" s="203" t="s">
        <v>1010</v>
      </c>
      <c r="D1931" s="195"/>
      <c r="E1931" s="196">
        <v>41</v>
      </c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59"/>
      <c r="T1931" s="159"/>
      <c r="U1931" s="159"/>
      <c r="V1931" s="159"/>
      <c r="W1931" s="159"/>
      <c r="X1931" s="159"/>
      <c r="Y1931" s="150"/>
      <c r="Z1931" s="150"/>
      <c r="AA1931" s="150"/>
      <c r="AB1931" s="150"/>
      <c r="AC1931" s="150"/>
      <c r="AD1931" s="150"/>
      <c r="AE1931" s="150"/>
      <c r="AF1931" s="150"/>
      <c r="AG1931" s="150" t="s">
        <v>247</v>
      </c>
      <c r="AH1931" s="150">
        <v>3</v>
      </c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</row>
    <row r="1932" spans="1:60" outlineLevel="1" x14ac:dyDescent="0.2">
      <c r="A1932" s="157"/>
      <c r="B1932" s="158"/>
      <c r="C1932" s="201" t="s">
        <v>1011</v>
      </c>
      <c r="D1932" s="193"/>
      <c r="E1932" s="194"/>
      <c r="F1932" s="159"/>
      <c r="G1932" s="159"/>
      <c r="H1932" s="159"/>
      <c r="I1932" s="159"/>
      <c r="J1932" s="159"/>
      <c r="K1932" s="159"/>
      <c r="L1932" s="159"/>
      <c r="M1932" s="159"/>
      <c r="N1932" s="159"/>
      <c r="O1932" s="159"/>
      <c r="P1932" s="159"/>
      <c r="Q1932" s="159"/>
      <c r="R1932" s="159"/>
      <c r="S1932" s="159"/>
      <c r="T1932" s="159"/>
      <c r="U1932" s="159"/>
      <c r="V1932" s="159"/>
      <c r="W1932" s="159"/>
      <c r="X1932" s="159"/>
      <c r="Y1932" s="150"/>
      <c r="Z1932" s="150"/>
      <c r="AA1932" s="150"/>
      <c r="AB1932" s="150"/>
      <c r="AC1932" s="150"/>
      <c r="AD1932" s="150"/>
      <c r="AE1932" s="150"/>
      <c r="AF1932" s="150"/>
      <c r="AG1932" s="150" t="s">
        <v>247</v>
      </c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</row>
    <row r="1933" spans="1:60" outlineLevel="1" x14ac:dyDescent="0.2">
      <c r="A1933" s="157"/>
      <c r="B1933" s="158"/>
      <c r="C1933" s="199" t="s">
        <v>1754</v>
      </c>
      <c r="D1933" s="189"/>
      <c r="E1933" s="190">
        <v>1.3284</v>
      </c>
      <c r="F1933" s="159"/>
      <c r="G1933" s="159"/>
      <c r="H1933" s="159"/>
      <c r="I1933" s="159"/>
      <c r="J1933" s="159"/>
      <c r="K1933" s="159"/>
      <c r="L1933" s="159"/>
      <c r="M1933" s="159"/>
      <c r="N1933" s="159"/>
      <c r="O1933" s="159"/>
      <c r="P1933" s="159"/>
      <c r="Q1933" s="159"/>
      <c r="R1933" s="159"/>
      <c r="S1933" s="159"/>
      <c r="T1933" s="159"/>
      <c r="U1933" s="159"/>
      <c r="V1933" s="159"/>
      <c r="W1933" s="159"/>
      <c r="X1933" s="159"/>
      <c r="Y1933" s="150"/>
      <c r="Z1933" s="150"/>
      <c r="AA1933" s="150"/>
      <c r="AB1933" s="150"/>
      <c r="AC1933" s="150"/>
      <c r="AD1933" s="150"/>
      <c r="AE1933" s="150"/>
      <c r="AF1933" s="150"/>
      <c r="AG1933" s="150" t="s">
        <v>247</v>
      </c>
      <c r="AH1933" s="150">
        <v>0</v>
      </c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</row>
    <row r="1934" spans="1:60" outlineLevel="1" x14ac:dyDescent="0.2">
      <c r="A1934" s="157"/>
      <c r="B1934" s="158"/>
      <c r="C1934" s="200" t="s">
        <v>447</v>
      </c>
      <c r="D1934" s="191"/>
      <c r="E1934" s="192">
        <v>0.13284000000000001</v>
      </c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59"/>
      <c r="T1934" s="159"/>
      <c r="U1934" s="159"/>
      <c r="V1934" s="159"/>
      <c r="W1934" s="159"/>
      <c r="X1934" s="159"/>
      <c r="Y1934" s="150"/>
      <c r="Z1934" s="150"/>
      <c r="AA1934" s="150"/>
      <c r="AB1934" s="150"/>
      <c r="AC1934" s="150"/>
      <c r="AD1934" s="150"/>
      <c r="AE1934" s="150"/>
      <c r="AF1934" s="150"/>
      <c r="AG1934" s="150" t="s">
        <v>247</v>
      </c>
      <c r="AH1934" s="150">
        <v>4</v>
      </c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</row>
    <row r="1935" spans="1:60" outlineLevel="1" x14ac:dyDescent="0.2">
      <c r="A1935" s="167">
        <v>295</v>
      </c>
      <c r="B1935" s="168" t="s">
        <v>1812</v>
      </c>
      <c r="C1935" s="184" t="s">
        <v>1813</v>
      </c>
      <c r="D1935" s="169" t="s">
        <v>252</v>
      </c>
      <c r="E1935" s="170">
        <v>3.4847999999999999</v>
      </c>
      <c r="F1935" s="171">
        <v>8375</v>
      </c>
      <c r="G1935" s="172">
        <f>ROUND(E1935*F1935,2)</f>
        <v>29185.200000000001</v>
      </c>
      <c r="H1935" s="171">
        <v>8375</v>
      </c>
      <c r="I1935" s="172">
        <f>ROUND(E1935*H1935,2)</f>
        <v>29185.200000000001</v>
      </c>
      <c r="J1935" s="171">
        <v>0</v>
      </c>
      <c r="K1935" s="172">
        <f>ROUND(E1935*J1935,2)</f>
        <v>0</v>
      </c>
      <c r="L1935" s="172">
        <v>21</v>
      </c>
      <c r="M1935" s="172">
        <f>G1935*(1+L1935/100)</f>
        <v>35314.091999999997</v>
      </c>
      <c r="N1935" s="172">
        <v>0.55000000000000004</v>
      </c>
      <c r="O1935" s="172">
        <f>ROUND(E1935*N1935,2)</f>
        <v>1.92</v>
      </c>
      <c r="P1935" s="172">
        <v>0</v>
      </c>
      <c r="Q1935" s="172">
        <f>ROUND(E1935*P1935,2)</f>
        <v>0</v>
      </c>
      <c r="R1935" s="172" t="s">
        <v>339</v>
      </c>
      <c r="S1935" s="172" t="s">
        <v>201</v>
      </c>
      <c r="T1935" s="173" t="s">
        <v>201</v>
      </c>
      <c r="U1935" s="159">
        <v>0</v>
      </c>
      <c r="V1935" s="159">
        <f>ROUND(E1935*U1935,2)</f>
        <v>0</v>
      </c>
      <c r="W1935" s="159"/>
      <c r="X1935" s="159" t="s">
        <v>340</v>
      </c>
      <c r="Y1935" s="150"/>
      <c r="Z1935" s="150"/>
      <c r="AA1935" s="150"/>
      <c r="AB1935" s="150"/>
      <c r="AC1935" s="150"/>
      <c r="AD1935" s="150"/>
      <c r="AE1935" s="150"/>
      <c r="AF1935" s="150"/>
      <c r="AG1935" s="150" t="s">
        <v>341</v>
      </c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</row>
    <row r="1936" spans="1:60" outlineLevel="1" x14ac:dyDescent="0.2">
      <c r="A1936" s="157"/>
      <c r="B1936" s="158"/>
      <c r="C1936" s="199" t="s">
        <v>1543</v>
      </c>
      <c r="D1936" s="189"/>
      <c r="E1936" s="190"/>
      <c r="F1936" s="159"/>
      <c r="G1936" s="159"/>
      <c r="H1936" s="159"/>
      <c r="I1936" s="159"/>
      <c r="J1936" s="159"/>
      <c r="K1936" s="159"/>
      <c r="L1936" s="159"/>
      <c r="M1936" s="159"/>
      <c r="N1936" s="159"/>
      <c r="O1936" s="159"/>
      <c r="P1936" s="159"/>
      <c r="Q1936" s="159"/>
      <c r="R1936" s="159"/>
      <c r="S1936" s="159"/>
      <c r="T1936" s="159"/>
      <c r="U1936" s="159"/>
      <c r="V1936" s="159"/>
      <c r="W1936" s="159"/>
      <c r="X1936" s="159"/>
      <c r="Y1936" s="150"/>
      <c r="Z1936" s="150"/>
      <c r="AA1936" s="150"/>
      <c r="AB1936" s="150"/>
      <c r="AC1936" s="150"/>
      <c r="AD1936" s="150"/>
      <c r="AE1936" s="150"/>
      <c r="AF1936" s="150"/>
      <c r="AG1936" s="150" t="s">
        <v>247</v>
      </c>
      <c r="AH1936" s="150">
        <v>0</v>
      </c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</row>
    <row r="1937" spans="1:60" outlineLevel="1" x14ac:dyDescent="0.2">
      <c r="A1937" s="157"/>
      <c r="B1937" s="158"/>
      <c r="C1937" s="199" t="s">
        <v>1750</v>
      </c>
      <c r="D1937" s="189"/>
      <c r="E1937" s="190">
        <v>3.1680000000000001</v>
      </c>
      <c r="F1937" s="159"/>
      <c r="G1937" s="159"/>
      <c r="H1937" s="159"/>
      <c r="I1937" s="159"/>
      <c r="J1937" s="159"/>
      <c r="K1937" s="159"/>
      <c r="L1937" s="159"/>
      <c r="M1937" s="159"/>
      <c r="N1937" s="159"/>
      <c r="O1937" s="159"/>
      <c r="P1937" s="159"/>
      <c r="Q1937" s="159"/>
      <c r="R1937" s="159"/>
      <c r="S1937" s="159"/>
      <c r="T1937" s="159"/>
      <c r="U1937" s="159"/>
      <c r="V1937" s="159"/>
      <c r="W1937" s="159"/>
      <c r="X1937" s="159"/>
      <c r="Y1937" s="150"/>
      <c r="Z1937" s="150"/>
      <c r="AA1937" s="150"/>
      <c r="AB1937" s="150"/>
      <c r="AC1937" s="150"/>
      <c r="AD1937" s="150"/>
      <c r="AE1937" s="150"/>
      <c r="AF1937" s="150"/>
      <c r="AG1937" s="150" t="s">
        <v>247</v>
      </c>
      <c r="AH1937" s="150">
        <v>0</v>
      </c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</row>
    <row r="1938" spans="1:60" outlineLevel="1" x14ac:dyDescent="0.2">
      <c r="A1938" s="157"/>
      <c r="B1938" s="158"/>
      <c r="C1938" s="200" t="s">
        <v>447</v>
      </c>
      <c r="D1938" s="191"/>
      <c r="E1938" s="192">
        <v>0.31680000000000003</v>
      </c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59"/>
      <c r="T1938" s="159"/>
      <c r="U1938" s="159"/>
      <c r="V1938" s="159"/>
      <c r="W1938" s="159"/>
      <c r="X1938" s="159"/>
      <c r="Y1938" s="150"/>
      <c r="Z1938" s="150"/>
      <c r="AA1938" s="150"/>
      <c r="AB1938" s="150"/>
      <c r="AC1938" s="150"/>
      <c r="AD1938" s="150"/>
      <c r="AE1938" s="150"/>
      <c r="AF1938" s="150"/>
      <c r="AG1938" s="150" t="s">
        <v>247</v>
      </c>
      <c r="AH1938" s="150">
        <v>4</v>
      </c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</row>
    <row r="1939" spans="1:60" outlineLevel="1" x14ac:dyDescent="0.2">
      <c r="A1939" s="167">
        <v>296</v>
      </c>
      <c r="B1939" s="168" t="s">
        <v>1814</v>
      </c>
      <c r="C1939" s="184" t="s">
        <v>1815</v>
      </c>
      <c r="D1939" s="169" t="s">
        <v>252</v>
      </c>
      <c r="E1939" s="170">
        <v>4.6393599999999999</v>
      </c>
      <c r="F1939" s="171">
        <v>6360</v>
      </c>
      <c r="G1939" s="172">
        <f>ROUND(E1939*F1939,2)</f>
        <v>29506.33</v>
      </c>
      <c r="H1939" s="171">
        <v>6360</v>
      </c>
      <c r="I1939" s="172">
        <f>ROUND(E1939*H1939,2)</f>
        <v>29506.33</v>
      </c>
      <c r="J1939" s="171">
        <v>0</v>
      </c>
      <c r="K1939" s="172">
        <f>ROUND(E1939*J1939,2)</f>
        <v>0</v>
      </c>
      <c r="L1939" s="172">
        <v>21</v>
      </c>
      <c r="M1939" s="172">
        <f>G1939*(1+L1939/100)</f>
        <v>35702.659299999999</v>
      </c>
      <c r="N1939" s="172">
        <v>0.55000000000000004</v>
      </c>
      <c r="O1939" s="172">
        <f>ROUND(E1939*N1939,2)</f>
        <v>2.5499999999999998</v>
      </c>
      <c r="P1939" s="172">
        <v>0</v>
      </c>
      <c r="Q1939" s="172">
        <f>ROUND(E1939*P1939,2)</f>
        <v>0</v>
      </c>
      <c r="R1939" s="172" t="s">
        <v>339</v>
      </c>
      <c r="S1939" s="172" t="s">
        <v>201</v>
      </c>
      <c r="T1939" s="173" t="s">
        <v>201</v>
      </c>
      <c r="U1939" s="159">
        <v>0</v>
      </c>
      <c r="V1939" s="159">
        <f>ROUND(E1939*U1939,2)</f>
        <v>0</v>
      </c>
      <c r="W1939" s="159"/>
      <c r="X1939" s="159" t="s">
        <v>340</v>
      </c>
      <c r="Y1939" s="150"/>
      <c r="Z1939" s="150"/>
      <c r="AA1939" s="150"/>
      <c r="AB1939" s="150"/>
      <c r="AC1939" s="150"/>
      <c r="AD1939" s="150"/>
      <c r="AE1939" s="150"/>
      <c r="AF1939" s="150"/>
      <c r="AG1939" s="150" t="s">
        <v>341</v>
      </c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</row>
    <row r="1940" spans="1:60" outlineLevel="1" x14ac:dyDescent="0.2">
      <c r="A1940" s="157"/>
      <c r="B1940" s="158"/>
      <c r="C1940" s="199" t="s">
        <v>1543</v>
      </c>
      <c r="D1940" s="189"/>
      <c r="E1940" s="190"/>
      <c r="F1940" s="159"/>
      <c r="G1940" s="159"/>
      <c r="H1940" s="159"/>
      <c r="I1940" s="159"/>
      <c r="J1940" s="159"/>
      <c r="K1940" s="159"/>
      <c r="L1940" s="159"/>
      <c r="M1940" s="159"/>
      <c r="N1940" s="159"/>
      <c r="O1940" s="159"/>
      <c r="P1940" s="159"/>
      <c r="Q1940" s="159"/>
      <c r="R1940" s="159"/>
      <c r="S1940" s="159"/>
      <c r="T1940" s="159"/>
      <c r="U1940" s="159"/>
      <c r="V1940" s="159"/>
      <c r="W1940" s="159"/>
      <c r="X1940" s="159"/>
      <c r="Y1940" s="150"/>
      <c r="Z1940" s="150"/>
      <c r="AA1940" s="150"/>
      <c r="AB1940" s="150"/>
      <c r="AC1940" s="150"/>
      <c r="AD1940" s="150"/>
      <c r="AE1940" s="150"/>
      <c r="AF1940" s="150"/>
      <c r="AG1940" s="150" t="s">
        <v>247</v>
      </c>
      <c r="AH1940" s="150">
        <v>0</v>
      </c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</row>
    <row r="1941" spans="1:60" outlineLevel="1" x14ac:dyDescent="0.2">
      <c r="A1941" s="157"/>
      <c r="B1941" s="158"/>
      <c r="C1941" s="201" t="s">
        <v>1004</v>
      </c>
      <c r="D1941" s="193"/>
      <c r="E1941" s="194"/>
      <c r="F1941" s="159"/>
      <c r="G1941" s="159"/>
      <c r="H1941" s="159"/>
      <c r="I1941" s="159"/>
      <c r="J1941" s="159"/>
      <c r="K1941" s="159"/>
      <c r="L1941" s="159"/>
      <c r="M1941" s="159"/>
      <c r="N1941" s="159"/>
      <c r="O1941" s="159"/>
      <c r="P1941" s="159"/>
      <c r="Q1941" s="159"/>
      <c r="R1941" s="159"/>
      <c r="S1941" s="159"/>
      <c r="T1941" s="159"/>
      <c r="U1941" s="159"/>
      <c r="V1941" s="159"/>
      <c r="W1941" s="159"/>
      <c r="X1941" s="159"/>
      <c r="Y1941" s="150"/>
      <c r="Z1941" s="150"/>
      <c r="AA1941" s="150"/>
      <c r="AB1941" s="150"/>
      <c r="AC1941" s="150"/>
      <c r="AD1941" s="150"/>
      <c r="AE1941" s="150"/>
      <c r="AF1941" s="150"/>
      <c r="AG1941" s="150" t="s">
        <v>247</v>
      </c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</row>
    <row r="1942" spans="1:60" outlineLevel="1" x14ac:dyDescent="0.2">
      <c r="A1942" s="157"/>
      <c r="B1942" s="158"/>
      <c r="C1942" s="202" t="s">
        <v>1725</v>
      </c>
      <c r="D1942" s="193"/>
      <c r="E1942" s="194">
        <v>140.80000000000001</v>
      </c>
      <c r="F1942" s="159"/>
      <c r="G1942" s="159"/>
      <c r="H1942" s="159"/>
      <c r="I1942" s="159"/>
      <c r="J1942" s="159"/>
      <c r="K1942" s="159"/>
      <c r="L1942" s="159"/>
      <c r="M1942" s="159"/>
      <c r="N1942" s="159"/>
      <c r="O1942" s="159"/>
      <c r="P1942" s="159"/>
      <c r="Q1942" s="159"/>
      <c r="R1942" s="159"/>
      <c r="S1942" s="159"/>
      <c r="T1942" s="159"/>
      <c r="U1942" s="159"/>
      <c r="V1942" s="159"/>
      <c r="W1942" s="159"/>
      <c r="X1942" s="159"/>
      <c r="Y1942" s="150"/>
      <c r="Z1942" s="150"/>
      <c r="AA1942" s="150"/>
      <c r="AB1942" s="150"/>
      <c r="AC1942" s="150"/>
      <c r="AD1942" s="150"/>
      <c r="AE1942" s="150"/>
      <c r="AF1942" s="150"/>
      <c r="AG1942" s="150" t="s">
        <v>247</v>
      </c>
      <c r="AH1942" s="150">
        <v>2</v>
      </c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</row>
    <row r="1943" spans="1:60" outlineLevel="1" x14ac:dyDescent="0.2">
      <c r="A1943" s="157"/>
      <c r="B1943" s="158"/>
      <c r="C1943" s="202" t="s">
        <v>1726</v>
      </c>
      <c r="D1943" s="193"/>
      <c r="E1943" s="194">
        <v>12</v>
      </c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59"/>
      <c r="T1943" s="159"/>
      <c r="U1943" s="159"/>
      <c r="V1943" s="159"/>
      <c r="W1943" s="159"/>
      <c r="X1943" s="159"/>
      <c r="Y1943" s="150"/>
      <c r="Z1943" s="150"/>
      <c r="AA1943" s="150"/>
      <c r="AB1943" s="150"/>
      <c r="AC1943" s="150"/>
      <c r="AD1943" s="150"/>
      <c r="AE1943" s="150"/>
      <c r="AF1943" s="150"/>
      <c r="AG1943" s="150" t="s">
        <v>247</v>
      </c>
      <c r="AH1943" s="150">
        <v>2</v>
      </c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</row>
    <row r="1944" spans="1:60" outlineLevel="1" x14ac:dyDescent="0.2">
      <c r="A1944" s="157"/>
      <c r="B1944" s="158"/>
      <c r="C1944" s="202" t="s">
        <v>1727</v>
      </c>
      <c r="D1944" s="193"/>
      <c r="E1944" s="194">
        <v>9.6</v>
      </c>
      <c r="F1944" s="159"/>
      <c r="G1944" s="159"/>
      <c r="H1944" s="159"/>
      <c r="I1944" s="159"/>
      <c r="J1944" s="159"/>
      <c r="K1944" s="159"/>
      <c r="L1944" s="159"/>
      <c r="M1944" s="159"/>
      <c r="N1944" s="159"/>
      <c r="O1944" s="159"/>
      <c r="P1944" s="159"/>
      <c r="Q1944" s="159"/>
      <c r="R1944" s="159"/>
      <c r="S1944" s="159"/>
      <c r="T1944" s="159"/>
      <c r="U1944" s="159"/>
      <c r="V1944" s="159"/>
      <c r="W1944" s="159"/>
      <c r="X1944" s="159"/>
      <c r="Y1944" s="150"/>
      <c r="Z1944" s="150"/>
      <c r="AA1944" s="150"/>
      <c r="AB1944" s="150"/>
      <c r="AC1944" s="150"/>
      <c r="AD1944" s="150"/>
      <c r="AE1944" s="150"/>
      <c r="AF1944" s="150"/>
      <c r="AG1944" s="150" t="s">
        <v>247</v>
      </c>
      <c r="AH1944" s="150">
        <v>2</v>
      </c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</row>
    <row r="1945" spans="1:60" outlineLevel="1" x14ac:dyDescent="0.2">
      <c r="A1945" s="157"/>
      <c r="B1945" s="158"/>
      <c r="C1945" s="202" t="s">
        <v>1728</v>
      </c>
      <c r="D1945" s="193"/>
      <c r="E1945" s="194">
        <v>7.8</v>
      </c>
      <c r="F1945" s="159"/>
      <c r="G1945" s="159"/>
      <c r="H1945" s="159"/>
      <c r="I1945" s="159"/>
      <c r="J1945" s="159"/>
      <c r="K1945" s="159"/>
      <c r="L1945" s="159"/>
      <c r="M1945" s="159"/>
      <c r="N1945" s="159"/>
      <c r="O1945" s="159"/>
      <c r="P1945" s="159"/>
      <c r="Q1945" s="159"/>
      <c r="R1945" s="159"/>
      <c r="S1945" s="159"/>
      <c r="T1945" s="159"/>
      <c r="U1945" s="159"/>
      <c r="V1945" s="159"/>
      <c r="W1945" s="159"/>
      <c r="X1945" s="159"/>
      <c r="Y1945" s="150"/>
      <c r="Z1945" s="150"/>
      <c r="AA1945" s="150"/>
      <c r="AB1945" s="150"/>
      <c r="AC1945" s="150"/>
      <c r="AD1945" s="150"/>
      <c r="AE1945" s="150"/>
      <c r="AF1945" s="150"/>
      <c r="AG1945" s="150" t="s">
        <v>247</v>
      </c>
      <c r="AH1945" s="150">
        <v>2</v>
      </c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</row>
    <row r="1946" spans="1:60" outlineLevel="1" x14ac:dyDescent="0.2">
      <c r="A1946" s="157"/>
      <c r="B1946" s="158"/>
      <c r="C1946" s="202" t="s">
        <v>1729</v>
      </c>
      <c r="D1946" s="193"/>
      <c r="E1946" s="194">
        <v>4.8</v>
      </c>
      <c r="F1946" s="159"/>
      <c r="G1946" s="159"/>
      <c r="H1946" s="159"/>
      <c r="I1946" s="159"/>
      <c r="J1946" s="159"/>
      <c r="K1946" s="159"/>
      <c r="L1946" s="159"/>
      <c r="M1946" s="159"/>
      <c r="N1946" s="159"/>
      <c r="O1946" s="159"/>
      <c r="P1946" s="159"/>
      <c r="Q1946" s="159"/>
      <c r="R1946" s="159"/>
      <c r="S1946" s="159"/>
      <c r="T1946" s="159"/>
      <c r="U1946" s="159"/>
      <c r="V1946" s="159"/>
      <c r="W1946" s="159"/>
      <c r="X1946" s="159"/>
      <c r="Y1946" s="150"/>
      <c r="Z1946" s="150"/>
      <c r="AA1946" s="150"/>
      <c r="AB1946" s="150"/>
      <c r="AC1946" s="150"/>
      <c r="AD1946" s="150"/>
      <c r="AE1946" s="150"/>
      <c r="AF1946" s="150"/>
      <c r="AG1946" s="150" t="s">
        <v>247</v>
      </c>
      <c r="AH1946" s="150">
        <v>2</v>
      </c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</row>
    <row r="1947" spans="1:60" outlineLevel="1" x14ac:dyDescent="0.2">
      <c r="A1947" s="157"/>
      <c r="B1947" s="158"/>
      <c r="C1947" s="202" t="s">
        <v>1730</v>
      </c>
      <c r="D1947" s="193"/>
      <c r="E1947" s="194">
        <v>2.2000000000000002</v>
      </c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59"/>
      <c r="T1947" s="159"/>
      <c r="U1947" s="159"/>
      <c r="V1947" s="159"/>
      <c r="W1947" s="159"/>
      <c r="X1947" s="159"/>
      <c r="Y1947" s="150"/>
      <c r="Z1947" s="150"/>
      <c r="AA1947" s="150"/>
      <c r="AB1947" s="150"/>
      <c r="AC1947" s="150"/>
      <c r="AD1947" s="150"/>
      <c r="AE1947" s="150"/>
      <c r="AF1947" s="150"/>
      <c r="AG1947" s="150" t="s">
        <v>247</v>
      </c>
      <c r="AH1947" s="150">
        <v>2</v>
      </c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</row>
    <row r="1948" spans="1:60" outlineLevel="1" x14ac:dyDescent="0.2">
      <c r="A1948" s="157"/>
      <c r="B1948" s="158"/>
      <c r="C1948" s="202" t="s">
        <v>1731</v>
      </c>
      <c r="D1948" s="193"/>
      <c r="E1948" s="194">
        <v>2.6</v>
      </c>
      <c r="F1948" s="159"/>
      <c r="G1948" s="159"/>
      <c r="H1948" s="159"/>
      <c r="I1948" s="159"/>
      <c r="J1948" s="159"/>
      <c r="K1948" s="159"/>
      <c r="L1948" s="159"/>
      <c r="M1948" s="159"/>
      <c r="N1948" s="159"/>
      <c r="O1948" s="159"/>
      <c r="P1948" s="159"/>
      <c r="Q1948" s="159"/>
      <c r="R1948" s="159"/>
      <c r="S1948" s="159"/>
      <c r="T1948" s="159"/>
      <c r="U1948" s="159"/>
      <c r="V1948" s="159"/>
      <c r="W1948" s="159"/>
      <c r="X1948" s="159"/>
      <c r="Y1948" s="150"/>
      <c r="Z1948" s="150"/>
      <c r="AA1948" s="150"/>
      <c r="AB1948" s="150"/>
      <c r="AC1948" s="150"/>
      <c r="AD1948" s="150"/>
      <c r="AE1948" s="150"/>
      <c r="AF1948" s="150"/>
      <c r="AG1948" s="150" t="s">
        <v>247</v>
      </c>
      <c r="AH1948" s="150">
        <v>2</v>
      </c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</row>
    <row r="1949" spans="1:60" outlineLevel="1" x14ac:dyDescent="0.2">
      <c r="A1949" s="157"/>
      <c r="B1949" s="158"/>
      <c r="C1949" s="202" t="s">
        <v>1732</v>
      </c>
      <c r="D1949" s="193"/>
      <c r="E1949" s="194">
        <v>3.4</v>
      </c>
      <c r="F1949" s="159"/>
      <c r="G1949" s="159"/>
      <c r="H1949" s="159"/>
      <c r="I1949" s="159"/>
      <c r="J1949" s="159"/>
      <c r="K1949" s="159"/>
      <c r="L1949" s="159"/>
      <c r="M1949" s="159"/>
      <c r="N1949" s="159"/>
      <c r="O1949" s="159"/>
      <c r="P1949" s="159"/>
      <c r="Q1949" s="159"/>
      <c r="R1949" s="159"/>
      <c r="S1949" s="159"/>
      <c r="T1949" s="159"/>
      <c r="U1949" s="159"/>
      <c r="V1949" s="159"/>
      <c r="W1949" s="159"/>
      <c r="X1949" s="159"/>
      <c r="Y1949" s="150"/>
      <c r="Z1949" s="150"/>
      <c r="AA1949" s="150"/>
      <c r="AB1949" s="150"/>
      <c r="AC1949" s="150"/>
      <c r="AD1949" s="150"/>
      <c r="AE1949" s="150"/>
      <c r="AF1949" s="150"/>
      <c r="AG1949" s="150" t="s">
        <v>247</v>
      </c>
      <c r="AH1949" s="150">
        <v>2</v>
      </c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</row>
    <row r="1950" spans="1:60" outlineLevel="1" x14ac:dyDescent="0.2">
      <c r="A1950" s="157"/>
      <c r="B1950" s="158"/>
      <c r="C1950" s="202" t="s">
        <v>1733</v>
      </c>
      <c r="D1950" s="193"/>
      <c r="E1950" s="194">
        <v>5.8</v>
      </c>
      <c r="F1950" s="159"/>
      <c r="G1950" s="159"/>
      <c r="H1950" s="159"/>
      <c r="I1950" s="159"/>
      <c r="J1950" s="159"/>
      <c r="K1950" s="159"/>
      <c r="L1950" s="159"/>
      <c r="M1950" s="159"/>
      <c r="N1950" s="159"/>
      <c r="O1950" s="159"/>
      <c r="P1950" s="159"/>
      <c r="Q1950" s="159"/>
      <c r="R1950" s="159"/>
      <c r="S1950" s="159"/>
      <c r="T1950" s="159"/>
      <c r="U1950" s="159"/>
      <c r="V1950" s="159"/>
      <c r="W1950" s="159"/>
      <c r="X1950" s="159"/>
      <c r="Y1950" s="150"/>
      <c r="Z1950" s="150"/>
      <c r="AA1950" s="150"/>
      <c r="AB1950" s="150"/>
      <c r="AC1950" s="150"/>
      <c r="AD1950" s="150"/>
      <c r="AE1950" s="150"/>
      <c r="AF1950" s="150"/>
      <c r="AG1950" s="150" t="s">
        <v>247</v>
      </c>
      <c r="AH1950" s="150">
        <v>2</v>
      </c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</row>
    <row r="1951" spans="1:60" outlineLevel="1" x14ac:dyDescent="0.2">
      <c r="A1951" s="157"/>
      <c r="B1951" s="158"/>
      <c r="C1951" s="202" t="s">
        <v>1734</v>
      </c>
      <c r="D1951" s="193"/>
      <c r="E1951" s="194">
        <v>8.1999999999999993</v>
      </c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59"/>
      <c r="T1951" s="159"/>
      <c r="U1951" s="159"/>
      <c r="V1951" s="159"/>
      <c r="W1951" s="159"/>
      <c r="X1951" s="159"/>
      <c r="Y1951" s="150"/>
      <c r="Z1951" s="150"/>
      <c r="AA1951" s="150"/>
      <c r="AB1951" s="150"/>
      <c r="AC1951" s="150"/>
      <c r="AD1951" s="150"/>
      <c r="AE1951" s="150"/>
      <c r="AF1951" s="150"/>
      <c r="AG1951" s="150" t="s">
        <v>247</v>
      </c>
      <c r="AH1951" s="150">
        <v>2</v>
      </c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</row>
    <row r="1952" spans="1:60" outlineLevel="1" x14ac:dyDescent="0.2">
      <c r="A1952" s="157"/>
      <c r="B1952" s="158"/>
      <c r="C1952" s="202" t="s">
        <v>1735</v>
      </c>
      <c r="D1952" s="193"/>
      <c r="E1952" s="194">
        <v>10.8</v>
      </c>
      <c r="F1952" s="159"/>
      <c r="G1952" s="159"/>
      <c r="H1952" s="159"/>
      <c r="I1952" s="159"/>
      <c r="J1952" s="159"/>
      <c r="K1952" s="159"/>
      <c r="L1952" s="159"/>
      <c r="M1952" s="159"/>
      <c r="N1952" s="159"/>
      <c r="O1952" s="159"/>
      <c r="P1952" s="159"/>
      <c r="Q1952" s="159"/>
      <c r="R1952" s="159"/>
      <c r="S1952" s="159"/>
      <c r="T1952" s="159"/>
      <c r="U1952" s="159"/>
      <c r="V1952" s="159"/>
      <c r="W1952" s="159"/>
      <c r="X1952" s="159"/>
      <c r="Y1952" s="150"/>
      <c r="Z1952" s="150"/>
      <c r="AA1952" s="150"/>
      <c r="AB1952" s="150"/>
      <c r="AC1952" s="150"/>
      <c r="AD1952" s="150"/>
      <c r="AE1952" s="150"/>
      <c r="AF1952" s="150"/>
      <c r="AG1952" s="150" t="s">
        <v>247</v>
      </c>
      <c r="AH1952" s="150">
        <v>2</v>
      </c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</row>
    <row r="1953" spans="1:60" outlineLevel="1" x14ac:dyDescent="0.2">
      <c r="A1953" s="157"/>
      <c r="B1953" s="158"/>
      <c r="C1953" s="202" t="s">
        <v>1736</v>
      </c>
      <c r="D1953" s="193"/>
      <c r="E1953" s="194">
        <v>11.6</v>
      </c>
      <c r="F1953" s="159"/>
      <c r="G1953" s="159"/>
      <c r="H1953" s="159"/>
      <c r="I1953" s="159"/>
      <c r="J1953" s="159"/>
      <c r="K1953" s="159"/>
      <c r="L1953" s="159"/>
      <c r="M1953" s="159"/>
      <c r="N1953" s="159"/>
      <c r="O1953" s="159"/>
      <c r="P1953" s="159"/>
      <c r="Q1953" s="159"/>
      <c r="R1953" s="159"/>
      <c r="S1953" s="159"/>
      <c r="T1953" s="159"/>
      <c r="U1953" s="159"/>
      <c r="V1953" s="159"/>
      <c r="W1953" s="159"/>
      <c r="X1953" s="159"/>
      <c r="Y1953" s="150"/>
      <c r="Z1953" s="150"/>
      <c r="AA1953" s="150"/>
      <c r="AB1953" s="150"/>
      <c r="AC1953" s="150"/>
      <c r="AD1953" s="150"/>
      <c r="AE1953" s="150"/>
      <c r="AF1953" s="150"/>
      <c r="AG1953" s="150" t="s">
        <v>247</v>
      </c>
      <c r="AH1953" s="150">
        <v>2</v>
      </c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</row>
    <row r="1954" spans="1:60" outlineLevel="1" x14ac:dyDescent="0.2">
      <c r="A1954" s="157"/>
      <c r="B1954" s="158"/>
      <c r="C1954" s="202" t="s">
        <v>1737</v>
      </c>
      <c r="D1954" s="193"/>
      <c r="E1954" s="194">
        <v>18.399999999999999</v>
      </c>
      <c r="F1954" s="159"/>
      <c r="G1954" s="159"/>
      <c r="H1954" s="159"/>
      <c r="I1954" s="159"/>
      <c r="J1954" s="159"/>
      <c r="K1954" s="159"/>
      <c r="L1954" s="159"/>
      <c r="M1954" s="159"/>
      <c r="N1954" s="159"/>
      <c r="O1954" s="159"/>
      <c r="P1954" s="159"/>
      <c r="Q1954" s="159"/>
      <c r="R1954" s="159"/>
      <c r="S1954" s="159"/>
      <c r="T1954" s="159"/>
      <c r="U1954" s="159"/>
      <c r="V1954" s="159"/>
      <c r="W1954" s="159"/>
      <c r="X1954" s="159"/>
      <c r="Y1954" s="150"/>
      <c r="Z1954" s="150"/>
      <c r="AA1954" s="150"/>
      <c r="AB1954" s="150"/>
      <c r="AC1954" s="150"/>
      <c r="AD1954" s="150"/>
      <c r="AE1954" s="150"/>
      <c r="AF1954" s="150"/>
      <c r="AG1954" s="150" t="s">
        <v>247</v>
      </c>
      <c r="AH1954" s="150">
        <v>2</v>
      </c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</row>
    <row r="1955" spans="1:60" outlineLevel="1" x14ac:dyDescent="0.2">
      <c r="A1955" s="157"/>
      <c r="B1955" s="158"/>
      <c r="C1955" s="202" t="s">
        <v>1738</v>
      </c>
      <c r="D1955" s="193"/>
      <c r="E1955" s="194">
        <v>13.6</v>
      </c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59"/>
      <c r="T1955" s="159"/>
      <c r="U1955" s="159"/>
      <c r="V1955" s="159"/>
      <c r="W1955" s="159"/>
      <c r="X1955" s="159"/>
      <c r="Y1955" s="150"/>
      <c r="Z1955" s="150"/>
      <c r="AA1955" s="150"/>
      <c r="AB1955" s="150"/>
      <c r="AC1955" s="150"/>
      <c r="AD1955" s="150"/>
      <c r="AE1955" s="150"/>
      <c r="AF1955" s="150"/>
      <c r="AG1955" s="150" t="s">
        <v>247</v>
      </c>
      <c r="AH1955" s="150">
        <v>2</v>
      </c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</row>
    <row r="1956" spans="1:60" outlineLevel="1" x14ac:dyDescent="0.2">
      <c r="A1956" s="157"/>
      <c r="B1956" s="158"/>
      <c r="C1956" s="202" t="s">
        <v>1739</v>
      </c>
      <c r="D1956" s="193"/>
      <c r="E1956" s="194">
        <v>8.4</v>
      </c>
      <c r="F1956" s="159"/>
      <c r="G1956" s="159"/>
      <c r="H1956" s="159"/>
      <c r="I1956" s="159"/>
      <c r="J1956" s="159"/>
      <c r="K1956" s="159"/>
      <c r="L1956" s="159"/>
      <c r="M1956" s="159"/>
      <c r="N1956" s="159"/>
      <c r="O1956" s="159"/>
      <c r="P1956" s="159"/>
      <c r="Q1956" s="159"/>
      <c r="R1956" s="159"/>
      <c r="S1956" s="159"/>
      <c r="T1956" s="159"/>
      <c r="U1956" s="159"/>
      <c r="V1956" s="159"/>
      <c r="W1956" s="159"/>
      <c r="X1956" s="159"/>
      <c r="Y1956" s="150"/>
      <c r="Z1956" s="150"/>
      <c r="AA1956" s="150"/>
      <c r="AB1956" s="150"/>
      <c r="AC1956" s="150"/>
      <c r="AD1956" s="150"/>
      <c r="AE1956" s="150"/>
      <c r="AF1956" s="150"/>
      <c r="AG1956" s="150" t="s">
        <v>247</v>
      </c>
      <c r="AH1956" s="150">
        <v>2</v>
      </c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</row>
    <row r="1957" spans="1:60" outlineLevel="1" x14ac:dyDescent="0.2">
      <c r="A1957" s="157"/>
      <c r="B1957" s="158"/>
      <c r="C1957" s="202" t="s">
        <v>1740</v>
      </c>
      <c r="D1957" s="193"/>
      <c r="E1957" s="194">
        <v>3.6</v>
      </c>
      <c r="F1957" s="159"/>
      <c r="G1957" s="159"/>
      <c r="H1957" s="159"/>
      <c r="I1957" s="159"/>
      <c r="J1957" s="159"/>
      <c r="K1957" s="159"/>
      <c r="L1957" s="159"/>
      <c r="M1957" s="159"/>
      <c r="N1957" s="159"/>
      <c r="O1957" s="159"/>
      <c r="P1957" s="159"/>
      <c r="Q1957" s="159"/>
      <c r="R1957" s="159"/>
      <c r="S1957" s="159"/>
      <c r="T1957" s="159"/>
      <c r="U1957" s="159"/>
      <c r="V1957" s="159"/>
      <c r="W1957" s="159"/>
      <c r="X1957" s="159"/>
      <c r="Y1957" s="150"/>
      <c r="Z1957" s="150"/>
      <c r="AA1957" s="150"/>
      <c r="AB1957" s="150"/>
      <c r="AC1957" s="150"/>
      <c r="AD1957" s="150"/>
      <c r="AE1957" s="150"/>
      <c r="AF1957" s="150"/>
      <c r="AG1957" s="150" t="s">
        <v>247</v>
      </c>
      <c r="AH1957" s="150">
        <v>2</v>
      </c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</row>
    <row r="1958" spans="1:60" outlineLevel="1" x14ac:dyDescent="0.2">
      <c r="A1958" s="157"/>
      <c r="B1958" s="158"/>
      <c r="C1958" s="203" t="s">
        <v>1010</v>
      </c>
      <c r="D1958" s="195"/>
      <c r="E1958" s="196">
        <v>263.60000000000002</v>
      </c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  <c r="S1958" s="159"/>
      <c r="T1958" s="159"/>
      <c r="U1958" s="159"/>
      <c r="V1958" s="159"/>
      <c r="W1958" s="159"/>
      <c r="X1958" s="159"/>
      <c r="Y1958" s="150"/>
      <c r="Z1958" s="150"/>
      <c r="AA1958" s="150"/>
      <c r="AB1958" s="150"/>
      <c r="AC1958" s="150"/>
      <c r="AD1958" s="150"/>
      <c r="AE1958" s="150"/>
      <c r="AF1958" s="150"/>
      <c r="AG1958" s="150" t="s">
        <v>247</v>
      </c>
      <c r="AH1958" s="150">
        <v>3</v>
      </c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</row>
    <row r="1959" spans="1:60" outlineLevel="1" x14ac:dyDescent="0.2">
      <c r="A1959" s="157"/>
      <c r="B1959" s="158"/>
      <c r="C1959" s="201" t="s">
        <v>1011</v>
      </c>
      <c r="D1959" s="193"/>
      <c r="E1959" s="194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59"/>
      <c r="T1959" s="159"/>
      <c r="U1959" s="159"/>
      <c r="V1959" s="159"/>
      <c r="W1959" s="159"/>
      <c r="X1959" s="159"/>
      <c r="Y1959" s="150"/>
      <c r="Z1959" s="150"/>
      <c r="AA1959" s="150"/>
      <c r="AB1959" s="150"/>
      <c r="AC1959" s="150"/>
      <c r="AD1959" s="150"/>
      <c r="AE1959" s="150"/>
      <c r="AF1959" s="150"/>
      <c r="AG1959" s="150" t="s">
        <v>247</v>
      </c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</row>
    <row r="1960" spans="1:60" outlineLevel="1" x14ac:dyDescent="0.2">
      <c r="A1960" s="157"/>
      <c r="B1960" s="158"/>
      <c r="C1960" s="199" t="s">
        <v>1741</v>
      </c>
      <c r="D1960" s="189"/>
      <c r="E1960" s="190">
        <v>4.2176</v>
      </c>
      <c r="F1960" s="159"/>
      <c r="G1960" s="159"/>
      <c r="H1960" s="159"/>
      <c r="I1960" s="159"/>
      <c r="J1960" s="159"/>
      <c r="K1960" s="159"/>
      <c r="L1960" s="159"/>
      <c r="M1960" s="159"/>
      <c r="N1960" s="159"/>
      <c r="O1960" s="159"/>
      <c r="P1960" s="159"/>
      <c r="Q1960" s="159"/>
      <c r="R1960" s="159"/>
      <c r="S1960" s="159"/>
      <c r="T1960" s="159"/>
      <c r="U1960" s="159"/>
      <c r="V1960" s="159"/>
      <c r="W1960" s="159"/>
      <c r="X1960" s="159"/>
      <c r="Y1960" s="150"/>
      <c r="Z1960" s="150"/>
      <c r="AA1960" s="150"/>
      <c r="AB1960" s="150"/>
      <c r="AC1960" s="150"/>
      <c r="AD1960" s="150"/>
      <c r="AE1960" s="150"/>
      <c r="AF1960" s="150"/>
      <c r="AG1960" s="150" t="s">
        <v>247</v>
      </c>
      <c r="AH1960" s="150">
        <v>0</v>
      </c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</row>
    <row r="1961" spans="1:60" outlineLevel="1" x14ac:dyDescent="0.2">
      <c r="A1961" s="157"/>
      <c r="B1961" s="158"/>
      <c r="C1961" s="200" t="s">
        <v>447</v>
      </c>
      <c r="D1961" s="191"/>
      <c r="E1961" s="192">
        <v>0.42176000000000002</v>
      </c>
      <c r="F1961" s="159"/>
      <c r="G1961" s="159"/>
      <c r="H1961" s="159"/>
      <c r="I1961" s="159"/>
      <c r="J1961" s="159"/>
      <c r="K1961" s="159"/>
      <c r="L1961" s="159"/>
      <c r="M1961" s="159"/>
      <c r="N1961" s="159"/>
      <c r="O1961" s="159"/>
      <c r="P1961" s="159"/>
      <c r="Q1961" s="159"/>
      <c r="R1961" s="159"/>
      <c r="S1961" s="159"/>
      <c r="T1961" s="159"/>
      <c r="U1961" s="159"/>
      <c r="V1961" s="159"/>
      <c r="W1961" s="159"/>
      <c r="X1961" s="159"/>
      <c r="Y1961" s="150"/>
      <c r="Z1961" s="150"/>
      <c r="AA1961" s="150"/>
      <c r="AB1961" s="150"/>
      <c r="AC1961" s="150"/>
      <c r="AD1961" s="150"/>
      <c r="AE1961" s="150"/>
      <c r="AF1961" s="150"/>
      <c r="AG1961" s="150" t="s">
        <v>247</v>
      </c>
      <c r="AH1961" s="150">
        <v>4</v>
      </c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</row>
    <row r="1962" spans="1:60" outlineLevel="1" x14ac:dyDescent="0.2">
      <c r="A1962" s="167">
        <v>297</v>
      </c>
      <c r="B1962" s="168" t="s">
        <v>1816</v>
      </c>
      <c r="C1962" s="184" t="s">
        <v>1817</v>
      </c>
      <c r="D1962" s="169" t="s">
        <v>252</v>
      </c>
      <c r="E1962" s="170">
        <v>1.56288</v>
      </c>
      <c r="F1962" s="171">
        <v>6360</v>
      </c>
      <c r="G1962" s="172">
        <f>ROUND(E1962*F1962,2)</f>
        <v>9939.92</v>
      </c>
      <c r="H1962" s="171">
        <v>6360</v>
      </c>
      <c r="I1962" s="172">
        <f>ROUND(E1962*H1962,2)</f>
        <v>9939.92</v>
      </c>
      <c r="J1962" s="171">
        <v>0</v>
      </c>
      <c r="K1962" s="172">
        <f>ROUND(E1962*J1962,2)</f>
        <v>0</v>
      </c>
      <c r="L1962" s="172">
        <v>21</v>
      </c>
      <c r="M1962" s="172">
        <f>G1962*(1+L1962/100)</f>
        <v>12027.3032</v>
      </c>
      <c r="N1962" s="172">
        <v>0.55000000000000004</v>
      </c>
      <c r="O1962" s="172">
        <f>ROUND(E1962*N1962,2)</f>
        <v>0.86</v>
      </c>
      <c r="P1962" s="172">
        <v>0</v>
      </c>
      <c r="Q1962" s="172">
        <f>ROUND(E1962*P1962,2)</f>
        <v>0</v>
      </c>
      <c r="R1962" s="172" t="s">
        <v>339</v>
      </c>
      <c r="S1962" s="172" t="s">
        <v>201</v>
      </c>
      <c r="T1962" s="173" t="s">
        <v>201</v>
      </c>
      <c r="U1962" s="159">
        <v>0</v>
      </c>
      <c r="V1962" s="159">
        <f>ROUND(E1962*U1962,2)</f>
        <v>0</v>
      </c>
      <c r="W1962" s="159"/>
      <c r="X1962" s="159" t="s">
        <v>340</v>
      </c>
      <c r="Y1962" s="150"/>
      <c r="Z1962" s="150"/>
      <c r="AA1962" s="150"/>
      <c r="AB1962" s="150"/>
      <c r="AC1962" s="150"/>
      <c r="AD1962" s="150"/>
      <c r="AE1962" s="150"/>
      <c r="AF1962" s="150"/>
      <c r="AG1962" s="150" t="s">
        <v>341</v>
      </c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</row>
    <row r="1963" spans="1:60" outlineLevel="1" x14ac:dyDescent="0.2">
      <c r="A1963" s="157"/>
      <c r="B1963" s="158"/>
      <c r="C1963" s="199" t="s">
        <v>1543</v>
      </c>
      <c r="D1963" s="189"/>
      <c r="E1963" s="190"/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59"/>
      <c r="T1963" s="159"/>
      <c r="U1963" s="159"/>
      <c r="V1963" s="159"/>
      <c r="W1963" s="159"/>
      <c r="X1963" s="159"/>
      <c r="Y1963" s="150"/>
      <c r="Z1963" s="150"/>
      <c r="AA1963" s="150"/>
      <c r="AB1963" s="150"/>
      <c r="AC1963" s="150"/>
      <c r="AD1963" s="150"/>
      <c r="AE1963" s="150"/>
      <c r="AF1963" s="150"/>
      <c r="AG1963" s="150" t="s">
        <v>247</v>
      </c>
      <c r="AH1963" s="150">
        <v>0</v>
      </c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</row>
    <row r="1964" spans="1:60" outlineLevel="1" x14ac:dyDescent="0.2">
      <c r="A1964" s="157"/>
      <c r="B1964" s="158"/>
      <c r="C1964" s="201" t="s">
        <v>1004</v>
      </c>
      <c r="D1964" s="193"/>
      <c r="E1964" s="194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  <c r="Q1964" s="159"/>
      <c r="R1964" s="159"/>
      <c r="S1964" s="159"/>
      <c r="T1964" s="159"/>
      <c r="U1964" s="159"/>
      <c r="V1964" s="159"/>
      <c r="W1964" s="159"/>
      <c r="X1964" s="159"/>
      <c r="Y1964" s="150"/>
      <c r="Z1964" s="150"/>
      <c r="AA1964" s="150"/>
      <c r="AB1964" s="150"/>
      <c r="AC1964" s="150"/>
      <c r="AD1964" s="150"/>
      <c r="AE1964" s="150"/>
      <c r="AF1964" s="150"/>
      <c r="AG1964" s="150" t="s">
        <v>247</v>
      </c>
      <c r="AH1964" s="150"/>
      <c r="AI1964" s="150"/>
      <c r="AJ1964" s="150"/>
      <c r="AK1964" s="150"/>
      <c r="AL1964" s="150"/>
      <c r="AM1964" s="150"/>
      <c r="AN1964" s="150"/>
      <c r="AO1964" s="150"/>
      <c r="AP1964" s="150"/>
      <c r="AQ1964" s="150"/>
      <c r="AR1964" s="150"/>
      <c r="AS1964" s="150"/>
      <c r="AT1964" s="150"/>
      <c r="AU1964" s="150"/>
      <c r="AV1964" s="150"/>
      <c r="AW1964" s="150"/>
      <c r="AX1964" s="150"/>
      <c r="AY1964" s="150"/>
      <c r="AZ1964" s="150"/>
      <c r="BA1964" s="150"/>
      <c r="BB1964" s="150"/>
      <c r="BC1964" s="150"/>
      <c r="BD1964" s="150"/>
      <c r="BE1964" s="150"/>
      <c r="BF1964" s="150"/>
      <c r="BG1964" s="150"/>
      <c r="BH1964" s="150"/>
    </row>
    <row r="1965" spans="1:60" outlineLevel="1" x14ac:dyDescent="0.2">
      <c r="A1965" s="157"/>
      <c r="B1965" s="158"/>
      <c r="C1965" s="202" t="s">
        <v>1742</v>
      </c>
      <c r="D1965" s="193"/>
      <c r="E1965" s="194">
        <v>51.2</v>
      </c>
      <c r="F1965" s="159"/>
      <c r="G1965" s="159"/>
      <c r="H1965" s="159"/>
      <c r="I1965" s="159"/>
      <c r="J1965" s="159"/>
      <c r="K1965" s="159"/>
      <c r="L1965" s="159"/>
      <c r="M1965" s="159"/>
      <c r="N1965" s="159"/>
      <c r="O1965" s="159"/>
      <c r="P1965" s="159"/>
      <c r="Q1965" s="159"/>
      <c r="R1965" s="159"/>
      <c r="S1965" s="159"/>
      <c r="T1965" s="159"/>
      <c r="U1965" s="159"/>
      <c r="V1965" s="159"/>
      <c r="W1965" s="159"/>
      <c r="X1965" s="159"/>
      <c r="Y1965" s="150"/>
      <c r="Z1965" s="150"/>
      <c r="AA1965" s="150"/>
      <c r="AB1965" s="150"/>
      <c r="AC1965" s="150"/>
      <c r="AD1965" s="150"/>
      <c r="AE1965" s="150"/>
      <c r="AF1965" s="150"/>
      <c r="AG1965" s="150" t="s">
        <v>247</v>
      </c>
      <c r="AH1965" s="150">
        <v>2</v>
      </c>
      <c r="AI1965" s="150"/>
      <c r="AJ1965" s="150"/>
      <c r="AK1965" s="150"/>
      <c r="AL1965" s="150"/>
      <c r="AM1965" s="150"/>
      <c r="AN1965" s="150"/>
      <c r="AO1965" s="150"/>
      <c r="AP1965" s="150"/>
      <c r="AQ1965" s="150"/>
      <c r="AR1965" s="150"/>
      <c r="AS1965" s="150"/>
      <c r="AT1965" s="150"/>
      <c r="AU1965" s="150"/>
      <c r="AV1965" s="150"/>
      <c r="AW1965" s="150"/>
      <c r="AX1965" s="150"/>
      <c r="AY1965" s="150"/>
      <c r="AZ1965" s="150"/>
      <c r="BA1965" s="150"/>
      <c r="BB1965" s="150"/>
      <c r="BC1965" s="150"/>
      <c r="BD1965" s="150"/>
      <c r="BE1965" s="150"/>
      <c r="BF1965" s="150"/>
      <c r="BG1965" s="150"/>
      <c r="BH1965" s="150"/>
    </row>
    <row r="1966" spans="1:60" outlineLevel="1" x14ac:dyDescent="0.2">
      <c r="A1966" s="157"/>
      <c r="B1966" s="158"/>
      <c r="C1966" s="202" t="s">
        <v>1726</v>
      </c>
      <c r="D1966" s="193"/>
      <c r="E1966" s="194">
        <v>12</v>
      </c>
      <c r="F1966" s="159"/>
      <c r="G1966" s="159"/>
      <c r="H1966" s="159"/>
      <c r="I1966" s="159"/>
      <c r="J1966" s="159"/>
      <c r="K1966" s="159"/>
      <c r="L1966" s="159"/>
      <c r="M1966" s="159"/>
      <c r="N1966" s="159"/>
      <c r="O1966" s="159"/>
      <c r="P1966" s="159"/>
      <c r="Q1966" s="159"/>
      <c r="R1966" s="159"/>
      <c r="S1966" s="159"/>
      <c r="T1966" s="159"/>
      <c r="U1966" s="159"/>
      <c r="V1966" s="159"/>
      <c r="W1966" s="159"/>
      <c r="X1966" s="159"/>
      <c r="Y1966" s="150"/>
      <c r="Z1966" s="150"/>
      <c r="AA1966" s="150"/>
      <c r="AB1966" s="150"/>
      <c r="AC1966" s="150"/>
      <c r="AD1966" s="150"/>
      <c r="AE1966" s="150"/>
      <c r="AF1966" s="150"/>
      <c r="AG1966" s="150" t="s">
        <v>247</v>
      </c>
      <c r="AH1966" s="150">
        <v>2</v>
      </c>
      <c r="AI1966" s="150"/>
      <c r="AJ1966" s="150"/>
      <c r="AK1966" s="150"/>
      <c r="AL1966" s="150"/>
      <c r="AM1966" s="150"/>
      <c r="AN1966" s="150"/>
      <c r="AO1966" s="150"/>
      <c r="AP1966" s="150"/>
      <c r="AQ1966" s="150"/>
      <c r="AR1966" s="150"/>
      <c r="AS1966" s="150"/>
      <c r="AT1966" s="150"/>
      <c r="AU1966" s="150"/>
      <c r="AV1966" s="150"/>
      <c r="AW1966" s="150"/>
      <c r="AX1966" s="150"/>
      <c r="AY1966" s="150"/>
      <c r="AZ1966" s="150"/>
      <c r="BA1966" s="150"/>
      <c r="BB1966" s="150"/>
      <c r="BC1966" s="150"/>
      <c r="BD1966" s="150"/>
      <c r="BE1966" s="150"/>
      <c r="BF1966" s="150"/>
      <c r="BG1966" s="150"/>
      <c r="BH1966" s="150"/>
    </row>
    <row r="1967" spans="1:60" outlineLevel="1" x14ac:dyDescent="0.2">
      <c r="A1967" s="157"/>
      <c r="B1967" s="158"/>
      <c r="C1967" s="202" t="s">
        <v>1735</v>
      </c>
      <c r="D1967" s="193"/>
      <c r="E1967" s="194">
        <v>10.8</v>
      </c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59"/>
      <c r="T1967" s="159"/>
      <c r="U1967" s="159"/>
      <c r="V1967" s="159"/>
      <c r="W1967" s="159"/>
      <c r="X1967" s="159"/>
      <c r="Y1967" s="150"/>
      <c r="Z1967" s="150"/>
      <c r="AA1967" s="150"/>
      <c r="AB1967" s="150"/>
      <c r="AC1967" s="150"/>
      <c r="AD1967" s="150"/>
      <c r="AE1967" s="150"/>
      <c r="AF1967" s="150"/>
      <c r="AG1967" s="150" t="s">
        <v>247</v>
      </c>
      <c r="AH1967" s="150">
        <v>2</v>
      </c>
      <c r="AI1967" s="150"/>
      <c r="AJ1967" s="150"/>
      <c r="AK1967" s="150"/>
      <c r="AL1967" s="150"/>
      <c r="AM1967" s="150"/>
      <c r="AN1967" s="150"/>
      <c r="AO1967" s="150"/>
      <c r="AP1967" s="150"/>
      <c r="AQ1967" s="150"/>
      <c r="AR1967" s="150"/>
      <c r="AS1967" s="150"/>
      <c r="AT1967" s="150"/>
      <c r="AU1967" s="150"/>
      <c r="AV1967" s="150"/>
      <c r="AW1967" s="150"/>
      <c r="AX1967" s="150"/>
      <c r="AY1967" s="150"/>
      <c r="AZ1967" s="150"/>
      <c r="BA1967" s="150"/>
      <c r="BB1967" s="150"/>
      <c r="BC1967" s="150"/>
      <c r="BD1967" s="150"/>
      <c r="BE1967" s="150"/>
      <c r="BF1967" s="150"/>
      <c r="BG1967" s="150"/>
      <c r="BH1967" s="150"/>
    </row>
    <row r="1968" spans="1:60" outlineLevel="1" x14ac:dyDescent="0.2">
      <c r="A1968" s="157"/>
      <c r="B1968" s="158"/>
      <c r="C1968" s="203" t="s">
        <v>1010</v>
      </c>
      <c r="D1968" s="195"/>
      <c r="E1968" s="196">
        <v>74</v>
      </c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9"/>
      <c r="T1968" s="159"/>
      <c r="U1968" s="159"/>
      <c r="V1968" s="159"/>
      <c r="W1968" s="159"/>
      <c r="X1968" s="159"/>
      <c r="Y1968" s="150"/>
      <c r="Z1968" s="150"/>
      <c r="AA1968" s="150"/>
      <c r="AB1968" s="150"/>
      <c r="AC1968" s="150"/>
      <c r="AD1968" s="150"/>
      <c r="AE1968" s="150"/>
      <c r="AF1968" s="150"/>
      <c r="AG1968" s="150" t="s">
        <v>247</v>
      </c>
      <c r="AH1968" s="150">
        <v>3</v>
      </c>
      <c r="AI1968" s="150"/>
      <c r="AJ1968" s="150"/>
      <c r="AK1968" s="150"/>
      <c r="AL1968" s="150"/>
      <c r="AM1968" s="150"/>
      <c r="AN1968" s="150"/>
      <c r="AO1968" s="150"/>
      <c r="AP1968" s="150"/>
      <c r="AQ1968" s="150"/>
      <c r="AR1968" s="150"/>
      <c r="AS1968" s="150"/>
      <c r="AT1968" s="150"/>
      <c r="AU1968" s="150"/>
      <c r="AV1968" s="150"/>
      <c r="AW1968" s="150"/>
      <c r="AX1968" s="150"/>
      <c r="AY1968" s="150"/>
      <c r="AZ1968" s="150"/>
      <c r="BA1968" s="150"/>
      <c r="BB1968" s="150"/>
      <c r="BC1968" s="150"/>
      <c r="BD1968" s="150"/>
      <c r="BE1968" s="150"/>
      <c r="BF1968" s="150"/>
      <c r="BG1968" s="150"/>
      <c r="BH1968" s="150"/>
    </row>
    <row r="1969" spans="1:60" outlineLevel="1" x14ac:dyDescent="0.2">
      <c r="A1969" s="157"/>
      <c r="B1969" s="158"/>
      <c r="C1969" s="201" t="s">
        <v>1011</v>
      </c>
      <c r="D1969" s="193"/>
      <c r="E1969" s="194"/>
      <c r="F1969" s="159"/>
      <c r="G1969" s="159"/>
      <c r="H1969" s="159"/>
      <c r="I1969" s="159"/>
      <c r="J1969" s="159"/>
      <c r="K1969" s="159"/>
      <c r="L1969" s="159"/>
      <c r="M1969" s="159"/>
      <c r="N1969" s="159"/>
      <c r="O1969" s="159"/>
      <c r="P1969" s="159"/>
      <c r="Q1969" s="159"/>
      <c r="R1969" s="159"/>
      <c r="S1969" s="159"/>
      <c r="T1969" s="159"/>
      <c r="U1969" s="159"/>
      <c r="V1969" s="159"/>
      <c r="W1969" s="159"/>
      <c r="X1969" s="159"/>
      <c r="Y1969" s="150"/>
      <c r="Z1969" s="150"/>
      <c r="AA1969" s="150"/>
      <c r="AB1969" s="150"/>
      <c r="AC1969" s="150"/>
      <c r="AD1969" s="150"/>
      <c r="AE1969" s="150"/>
      <c r="AF1969" s="150"/>
      <c r="AG1969" s="150" t="s">
        <v>247</v>
      </c>
      <c r="AH1969" s="150"/>
      <c r="AI1969" s="150"/>
      <c r="AJ1969" s="150"/>
      <c r="AK1969" s="150"/>
      <c r="AL1969" s="150"/>
      <c r="AM1969" s="150"/>
      <c r="AN1969" s="150"/>
      <c r="AO1969" s="150"/>
      <c r="AP1969" s="150"/>
      <c r="AQ1969" s="150"/>
      <c r="AR1969" s="150"/>
      <c r="AS1969" s="150"/>
      <c r="AT1969" s="150"/>
      <c r="AU1969" s="150"/>
      <c r="AV1969" s="150"/>
      <c r="AW1969" s="150"/>
      <c r="AX1969" s="150"/>
      <c r="AY1969" s="150"/>
      <c r="AZ1969" s="150"/>
      <c r="BA1969" s="150"/>
      <c r="BB1969" s="150"/>
      <c r="BC1969" s="150"/>
      <c r="BD1969" s="150"/>
      <c r="BE1969" s="150"/>
      <c r="BF1969" s="150"/>
      <c r="BG1969" s="150"/>
      <c r="BH1969" s="150"/>
    </row>
    <row r="1970" spans="1:60" outlineLevel="1" x14ac:dyDescent="0.2">
      <c r="A1970" s="157"/>
      <c r="B1970" s="158"/>
      <c r="C1970" s="199" t="s">
        <v>1743</v>
      </c>
      <c r="D1970" s="189"/>
      <c r="E1970" s="190">
        <v>1.4208000000000001</v>
      </c>
      <c r="F1970" s="159"/>
      <c r="G1970" s="159"/>
      <c r="H1970" s="159"/>
      <c r="I1970" s="159"/>
      <c r="J1970" s="159"/>
      <c r="K1970" s="159"/>
      <c r="L1970" s="159"/>
      <c r="M1970" s="159"/>
      <c r="N1970" s="159"/>
      <c r="O1970" s="159"/>
      <c r="P1970" s="159"/>
      <c r="Q1970" s="159"/>
      <c r="R1970" s="159"/>
      <c r="S1970" s="159"/>
      <c r="T1970" s="159"/>
      <c r="U1970" s="159"/>
      <c r="V1970" s="159"/>
      <c r="W1970" s="159"/>
      <c r="X1970" s="159"/>
      <c r="Y1970" s="150"/>
      <c r="Z1970" s="150"/>
      <c r="AA1970" s="150"/>
      <c r="AB1970" s="150"/>
      <c r="AC1970" s="150"/>
      <c r="AD1970" s="150"/>
      <c r="AE1970" s="150"/>
      <c r="AF1970" s="150"/>
      <c r="AG1970" s="150" t="s">
        <v>247</v>
      </c>
      <c r="AH1970" s="150">
        <v>0</v>
      </c>
      <c r="AI1970" s="150"/>
      <c r="AJ1970" s="150"/>
      <c r="AK1970" s="150"/>
      <c r="AL1970" s="150"/>
      <c r="AM1970" s="150"/>
      <c r="AN1970" s="150"/>
      <c r="AO1970" s="150"/>
      <c r="AP1970" s="150"/>
      <c r="AQ1970" s="150"/>
      <c r="AR1970" s="150"/>
      <c r="AS1970" s="150"/>
      <c r="AT1970" s="150"/>
      <c r="AU1970" s="150"/>
      <c r="AV1970" s="150"/>
      <c r="AW1970" s="150"/>
      <c r="AX1970" s="150"/>
      <c r="AY1970" s="150"/>
      <c r="AZ1970" s="150"/>
      <c r="BA1970" s="150"/>
      <c r="BB1970" s="150"/>
      <c r="BC1970" s="150"/>
      <c r="BD1970" s="150"/>
      <c r="BE1970" s="150"/>
      <c r="BF1970" s="150"/>
      <c r="BG1970" s="150"/>
      <c r="BH1970" s="150"/>
    </row>
    <row r="1971" spans="1:60" outlineLevel="1" x14ac:dyDescent="0.2">
      <c r="A1971" s="157"/>
      <c r="B1971" s="158"/>
      <c r="C1971" s="200" t="s">
        <v>447</v>
      </c>
      <c r="D1971" s="191"/>
      <c r="E1971" s="192">
        <v>0.14208000000000001</v>
      </c>
      <c r="F1971" s="159"/>
      <c r="G1971" s="159"/>
      <c r="H1971" s="159"/>
      <c r="I1971" s="159"/>
      <c r="J1971" s="159"/>
      <c r="K1971" s="159"/>
      <c r="L1971" s="159"/>
      <c r="M1971" s="159"/>
      <c r="N1971" s="159"/>
      <c r="O1971" s="159"/>
      <c r="P1971" s="159"/>
      <c r="Q1971" s="159"/>
      <c r="R1971" s="159"/>
      <c r="S1971" s="159"/>
      <c r="T1971" s="159"/>
      <c r="U1971" s="159"/>
      <c r="V1971" s="159"/>
      <c r="W1971" s="159"/>
      <c r="X1971" s="159"/>
      <c r="Y1971" s="150"/>
      <c r="Z1971" s="150"/>
      <c r="AA1971" s="150"/>
      <c r="AB1971" s="150"/>
      <c r="AC1971" s="150"/>
      <c r="AD1971" s="150"/>
      <c r="AE1971" s="150"/>
      <c r="AF1971" s="150"/>
      <c r="AG1971" s="150" t="s">
        <v>247</v>
      </c>
      <c r="AH1971" s="150">
        <v>4</v>
      </c>
      <c r="AI1971" s="150"/>
      <c r="AJ1971" s="150"/>
      <c r="AK1971" s="150"/>
      <c r="AL1971" s="150"/>
      <c r="AM1971" s="150"/>
      <c r="AN1971" s="150"/>
      <c r="AO1971" s="150"/>
      <c r="AP1971" s="150"/>
      <c r="AQ1971" s="150"/>
      <c r="AR1971" s="150"/>
      <c r="AS1971" s="150"/>
      <c r="AT1971" s="150"/>
      <c r="AU1971" s="150"/>
      <c r="AV1971" s="150"/>
      <c r="AW1971" s="150"/>
      <c r="AX1971" s="150"/>
      <c r="AY1971" s="150"/>
      <c r="AZ1971" s="150"/>
      <c r="BA1971" s="150"/>
      <c r="BB1971" s="150"/>
      <c r="BC1971" s="150"/>
      <c r="BD1971" s="150"/>
      <c r="BE1971" s="150"/>
      <c r="BF1971" s="150"/>
      <c r="BG1971" s="150"/>
      <c r="BH1971" s="150"/>
    </row>
    <row r="1972" spans="1:60" outlineLevel="1" x14ac:dyDescent="0.2">
      <c r="A1972" s="167">
        <v>298</v>
      </c>
      <c r="B1972" s="168" t="s">
        <v>1818</v>
      </c>
      <c r="C1972" s="184" t="s">
        <v>1819</v>
      </c>
      <c r="D1972" s="169" t="s">
        <v>252</v>
      </c>
      <c r="E1972" s="170">
        <v>1.4256</v>
      </c>
      <c r="F1972" s="171">
        <v>7395</v>
      </c>
      <c r="G1972" s="172">
        <f>ROUND(E1972*F1972,2)</f>
        <v>10542.31</v>
      </c>
      <c r="H1972" s="171">
        <v>7395</v>
      </c>
      <c r="I1972" s="172">
        <f>ROUND(E1972*H1972,2)</f>
        <v>10542.31</v>
      </c>
      <c r="J1972" s="171">
        <v>0</v>
      </c>
      <c r="K1972" s="172">
        <f>ROUND(E1972*J1972,2)</f>
        <v>0</v>
      </c>
      <c r="L1972" s="172">
        <v>21</v>
      </c>
      <c r="M1972" s="172">
        <f>G1972*(1+L1972/100)</f>
        <v>12756.195099999999</v>
      </c>
      <c r="N1972" s="172">
        <v>0.55000000000000004</v>
      </c>
      <c r="O1972" s="172">
        <f>ROUND(E1972*N1972,2)</f>
        <v>0.78</v>
      </c>
      <c r="P1972" s="172">
        <v>0</v>
      </c>
      <c r="Q1972" s="172">
        <f>ROUND(E1972*P1972,2)</f>
        <v>0</v>
      </c>
      <c r="R1972" s="172" t="s">
        <v>339</v>
      </c>
      <c r="S1972" s="172" t="s">
        <v>201</v>
      </c>
      <c r="T1972" s="173" t="s">
        <v>201</v>
      </c>
      <c r="U1972" s="159">
        <v>0</v>
      </c>
      <c r="V1972" s="159">
        <f>ROUND(E1972*U1972,2)</f>
        <v>0</v>
      </c>
      <c r="W1972" s="159"/>
      <c r="X1972" s="159" t="s">
        <v>340</v>
      </c>
      <c r="Y1972" s="150"/>
      <c r="Z1972" s="150"/>
      <c r="AA1972" s="150"/>
      <c r="AB1972" s="150"/>
      <c r="AC1972" s="150"/>
      <c r="AD1972" s="150"/>
      <c r="AE1972" s="150"/>
      <c r="AF1972" s="150"/>
      <c r="AG1972" s="150" t="s">
        <v>341</v>
      </c>
      <c r="AH1972" s="150"/>
      <c r="AI1972" s="150"/>
      <c r="AJ1972" s="150"/>
      <c r="AK1972" s="150"/>
      <c r="AL1972" s="150"/>
      <c r="AM1972" s="150"/>
      <c r="AN1972" s="150"/>
      <c r="AO1972" s="150"/>
      <c r="AP1972" s="150"/>
      <c r="AQ1972" s="150"/>
      <c r="AR1972" s="150"/>
      <c r="AS1972" s="150"/>
      <c r="AT1972" s="150"/>
      <c r="AU1972" s="150"/>
      <c r="AV1972" s="150"/>
      <c r="AW1972" s="150"/>
      <c r="AX1972" s="150"/>
      <c r="AY1972" s="150"/>
      <c r="AZ1972" s="150"/>
      <c r="BA1972" s="150"/>
      <c r="BB1972" s="150"/>
      <c r="BC1972" s="150"/>
      <c r="BD1972" s="150"/>
      <c r="BE1972" s="150"/>
      <c r="BF1972" s="150"/>
      <c r="BG1972" s="150"/>
      <c r="BH1972" s="150"/>
    </row>
    <row r="1973" spans="1:60" outlineLevel="1" x14ac:dyDescent="0.2">
      <c r="A1973" s="157"/>
      <c r="B1973" s="158"/>
      <c r="C1973" s="199" t="s">
        <v>1543</v>
      </c>
      <c r="D1973" s="189"/>
      <c r="E1973" s="190"/>
      <c r="F1973" s="159"/>
      <c r="G1973" s="159"/>
      <c r="H1973" s="159"/>
      <c r="I1973" s="159"/>
      <c r="J1973" s="159"/>
      <c r="K1973" s="159"/>
      <c r="L1973" s="159"/>
      <c r="M1973" s="159"/>
      <c r="N1973" s="159"/>
      <c r="O1973" s="159"/>
      <c r="P1973" s="159"/>
      <c r="Q1973" s="159"/>
      <c r="R1973" s="159"/>
      <c r="S1973" s="159"/>
      <c r="T1973" s="159"/>
      <c r="U1973" s="159"/>
      <c r="V1973" s="159"/>
      <c r="W1973" s="159"/>
      <c r="X1973" s="159"/>
      <c r="Y1973" s="150"/>
      <c r="Z1973" s="150"/>
      <c r="AA1973" s="150"/>
      <c r="AB1973" s="150"/>
      <c r="AC1973" s="150"/>
      <c r="AD1973" s="150"/>
      <c r="AE1973" s="150"/>
      <c r="AF1973" s="150"/>
      <c r="AG1973" s="150" t="s">
        <v>247</v>
      </c>
      <c r="AH1973" s="150">
        <v>0</v>
      </c>
      <c r="AI1973" s="150"/>
      <c r="AJ1973" s="150"/>
      <c r="AK1973" s="150"/>
      <c r="AL1973" s="150"/>
      <c r="AM1973" s="150"/>
      <c r="AN1973" s="150"/>
      <c r="AO1973" s="150"/>
      <c r="AP1973" s="150"/>
      <c r="AQ1973" s="150"/>
      <c r="AR1973" s="150"/>
      <c r="AS1973" s="150"/>
      <c r="AT1973" s="150"/>
      <c r="AU1973" s="150"/>
      <c r="AV1973" s="150"/>
      <c r="AW1973" s="150"/>
      <c r="AX1973" s="150"/>
      <c r="AY1973" s="150"/>
      <c r="AZ1973" s="150"/>
      <c r="BA1973" s="150"/>
      <c r="BB1973" s="150"/>
      <c r="BC1973" s="150"/>
      <c r="BD1973" s="150"/>
      <c r="BE1973" s="150"/>
      <c r="BF1973" s="150"/>
      <c r="BG1973" s="150"/>
      <c r="BH1973" s="150"/>
    </row>
    <row r="1974" spans="1:60" outlineLevel="1" x14ac:dyDescent="0.2">
      <c r="A1974" s="157"/>
      <c r="B1974" s="158"/>
      <c r="C1974" s="199" t="s">
        <v>1749</v>
      </c>
      <c r="D1974" s="189"/>
      <c r="E1974" s="190">
        <v>1.296</v>
      </c>
      <c r="F1974" s="159"/>
      <c r="G1974" s="159"/>
      <c r="H1974" s="159"/>
      <c r="I1974" s="159"/>
      <c r="J1974" s="159"/>
      <c r="K1974" s="159"/>
      <c r="L1974" s="159"/>
      <c r="M1974" s="159"/>
      <c r="N1974" s="159"/>
      <c r="O1974" s="159"/>
      <c r="P1974" s="159"/>
      <c r="Q1974" s="159"/>
      <c r="R1974" s="159"/>
      <c r="S1974" s="159"/>
      <c r="T1974" s="159"/>
      <c r="U1974" s="159"/>
      <c r="V1974" s="159"/>
      <c r="W1974" s="159"/>
      <c r="X1974" s="159"/>
      <c r="Y1974" s="150"/>
      <c r="Z1974" s="150"/>
      <c r="AA1974" s="150"/>
      <c r="AB1974" s="150"/>
      <c r="AC1974" s="150"/>
      <c r="AD1974" s="150"/>
      <c r="AE1974" s="150"/>
      <c r="AF1974" s="150"/>
      <c r="AG1974" s="150" t="s">
        <v>247</v>
      </c>
      <c r="AH1974" s="150">
        <v>0</v>
      </c>
      <c r="AI1974" s="150"/>
      <c r="AJ1974" s="150"/>
      <c r="AK1974" s="150"/>
      <c r="AL1974" s="150"/>
      <c r="AM1974" s="150"/>
      <c r="AN1974" s="150"/>
      <c r="AO1974" s="150"/>
      <c r="AP1974" s="150"/>
      <c r="AQ1974" s="150"/>
      <c r="AR1974" s="150"/>
      <c r="AS1974" s="150"/>
      <c r="AT1974" s="150"/>
      <c r="AU1974" s="150"/>
      <c r="AV1974" s="150"/>
      <c r="AW1974" s="150"/>
      <c r="AX1974" s="150"/>
      <c r="AY1974" s="150"/>
      <c r="AZ1974" s="150"/>
      <c r="BA1974" s="150"/>
      <c r="BB1974" s="150"/>
      <c r="BC1974" s="150"/>
      <c r="BD1974" s="150"/>
      <c r="BE1974" s="150"/>
      <c r="BF1974" s="150"/>
      <c r="BG1974" s="150"/>
      <c r="BH1974" s="150"/>
    </row>
    <row r="1975" spans="1:60" outlineLevel="1" x14ac:dyDescent="0.2">
      <c r="A1975" s="157"/>
      <c r="B1975" s="158"/>
      <c r="C1975" s="200" t="s">
        <v>447</v>
      </c>
      <c r="D1975" s="191"/>
      <c r="E1975" s="192">
        <v>0.12959999999999999</v>
      </c>
      <c r="F1975" s="159"/>
      <c r="G1975" s="159"/>
      <c r="H1975" s="159"/>
      <c r="I1975" s="159"/>
      <c r="J1975" s="159"/>
      <c r="K1975" s="159"/>
      <c r="L1975" s="159"/>
      <c r="M1975" s="159"/>
      <c r="N1975" s="159"/>
      <c r="O1975" s="159"/>
      <c r="P1975" s="159"/>
      <c r="Q1975" s="159"/>
      <c r="R1975" s="159"/>
      <c r="S1975" s="159"/>
      <c r="T1975" s="159"/>
      <c r="U1975" s="159"/>
      <c r="V1975" s="159"/>
      <c r="W1975" s="159"/>
      <c r="X1975" s="159"/>
      <c r="Y1975" s="150"/>
      <c r="Z1975" s="150"/>
      <c r="AA1975" s="150"/>
      <c r="AB1975" s="150"/>
      <c r="AC1975" s="150"/>
      <c r="AD1975" s="150"/>
      <c r="AE1975" s="150"/>
      <c r="AF1975" s="150"/>
      <c r="AG1975" s="150" t="s">
        <v>247</v>
      </c>
      <c r="AH1975" s="150">
        <v>4</v>
      </c>
      <c r="AI1975" s="150"/>
      <c r="AJ1975" s="150"/>
      <c r="AK1975" s="150"/>
      <c r="AL1975" s="150"/>
      <c r="AM1975" s="150"/>
      <c r="AN1975" s="150"/>
      <c r="AO1975" s="150"/>
      <c r="AP1975" s="150"/>
      <c r="AQ1975" s="150"/>
      <c r="AR1975" s="150"/>
      <c r="AS1975" s="150"/>
      <c r="AT1975" s="150"/>
      <c r="AU1975" s="150"/>
      <c r="AV1975" s="150"/>
      <c r="AW1975" s="150"/>
      <c r="AX1975" s="150"/>
      <c r="AY1975" s="150"/>
      <c r="AZ1975" s="150"/>
      <c r="BA1975" s="150"/>
      <c r="BB1975" s="150"/>
      <c r="BC1975" s="150"/>
      <c r="BD1975" s="150"/>
      <c r="BE1975" s="150"/>
      <c r="BF1975" s="150"/>
      <c r="BG1975" s="150"/>
      <c r="BH1975" s="150"/>
    </row>
    <row r="1976" spans="1:60" outlineLevel="1" x14ac:dyDescent="0.2">
      <c r="A1976" s="167">
        <v>299</v>
      </c>
      <c r="B1976" s="168" t="s">
        <v>1820</v>
      </c>
      <c r="C1976" s="184" t="s">
        <v>1821</v>
      </c>
      <c r="D1976" s="169" t="s">
        <v>252</v>
      </c>
      <c r="E1976" s="170">
        <v>0.79920000000000002</v>
      </c>
      <c r="F1976" s="171">
        <v>6165</v>
      </c>
      <c r="G1976" s="172">
        <f>ROUND(E1976*F1976,2)</f>
        <v>4927.07</v>
      </c>
      <c r="H1976" s="171">
        <v>6165</v>
      </c>
      <c r="I1976" s="172">
        <f>ROUND(E1976*H1976,2)</f>
        <v>4927.07</v>
      </c>
      <c r="J1976" s="171">
        <v>0</v>
      </c>
      <c r="K1976" s="172">
        <f>ROUND(E1976*J1976,2)</f>
        <v>0</v>
      </c>
      <c r="L1976" s="172">
        <v>21</v>
      </c>
      <c r="M1976" s="172">
        <f>G1976*(1+L1976/100)</f>
        <v>5961.7546999999995</v>
      </c>
      <c r="N1976" s="172">
        <v>0.55000000000000004</v>
      </c>
      <c r="O1976" s="172">
        <f>ROUND(E1976*N1976,2)</f>
        <v>0.44</v>
      </c>
      <c r="P1976" s="172">
        <v>0</v>
      </c>
      <c r="Q1976" s="172">
        <f>ROUND(E1976*P1976,2)</f>
        <v>0</v>
      </c>
      <c r="R1976" s="172" t="s">
        <v>339</v>
      </c>
      <c r="S1976" s="172" t="s">
        <v>201</v>
      </c>
      <c r="T1976" s="173" t="s">
        <v>201</v>
      </c>
      <c r="U1976" s="159">
        <v>0</v>
      </c>
      <c r="V1976" s="159">
        <f>ROUND(E1976*U1976,2)</f>
        <v>0</v>
      </c>
      <c r="W1976" s="159"/>
      <c r="X1976" s="159" t="s">
        <v>340</v>
      </c>
      <c r="Y1976" s="150"/>
      <c r="Z1976" s="150"/>
      <c r="AA1976" s="150"/>
      <c r="AB1976" s="150"/>
      <c r="AC1976" s="150"/>
      <c r="AD1976" s="150"/>
      <c r="AE1976" s="150"/>
      <c r="AF1976" s="150"/>
      <c r="AG1976" s="150" t="s">
        <v>341</v>
      </c>
      <c r="AH1976" s="150"/>
      <c r="AI1976" s="150"/>
      <c r="AJ1976" s="150"/>
      <c r="AK1976" s="150"/>
      <c r="AL1976" s="150"/>
      <c r="AM1976" s="150"/>
      <c r="AN1976" s="150"/>
      <c r="AO1976" s="150"/>
      <c r="AP1976" s="150"/>
      <c r="AQ1976" s="150"/>
      <c r="AR1976" s="150"/>
      <c r="AS1976" s="150"/>
      <c r="AT1976" s="150"/>
      <c r="AU1976" s="150"/>
      <c r="AV1976" s="150"/>
      <c r="AW1976" s="150"/>
      <c r="AX1976" s="150"/>
      <c r="AY1976" s="150"/>
      <c r="AZ1976" s="150"/>
      <c r="BA1976" s="150"/>
      <c r="BB1976" s="150"/>
      <c r="BC1976" s="150"/>
      <c r="BD1976" s="150"/>
      <c r="BE1976" s="150"/>
      <c r="BF1976" s="150"/>
      <c r="BG1976" s="150"/>
      <c r="BH1976" s="150"/>
    </row>
    <row r="1977" spans="1:60" outlineLevel="1" x14ac:dyDescent="0.2">
      <c r="A1977" s="157"/>
      <c r="B1977" s="158"/>
      <c r="C1977" s="199" t="s">
        <v>1822</v>
      </c>
      <c r="D1977" s="189"/>
      <c r="E1977" s="190">
        <v>0.79920000000000002</v>
      </c>
      <c r="F1977" s="159"/>
      <c r="G1977" s="159"/>
      <c r="H1977" s="159"/>
      <c r="I1977" s="159"/>
      <c r="J1977" s="159"/>
      <c r="K1977" s="159"/>
      <c r="L1977" s="159"/>
      <c r="M1977" s="159"/>
      <c r="N1977" s="159"/>
      <c r="O1977" s="159"/>
      <c r="P1977" s="159"/>
      <c r="Q1977" s="159"/>
      <c r="R1977" s="159"/>
      <c r="S1977" s="159"/>
      <c r="T1977" s="159"/>
      <c r="U1977" s="159"/>
      <c r="V1977" s="159"/>
      <c r="W1977" s="159"/>
      <c r="X1977" s="159"/>
      <c r="Y1977" s="150"/>
      <c r="Z1977" s="150"/>
      <c r="AA1977" s="150"/>
      <c r="AB1977" s="150"/>
      <c r="AC1977" s="150"/>
      <c r="AD1977" s="150"/>
      <c r="AE1977" s="150"/>
      <c r="AF1977" s="150"/>
      <c r="AG1977" s="150" t="s">
        <v>247</v>
      </c>
      <c r="AH1977" s="150">
        <v>5</v>
      </c>
      <c r="AI1977" s="150"/>
      <c r="AJ1977" s="150"/>
      <c r="AK1977" s="150"/>
      <c r="AL1977" s="150"/>
      <c r="AM1977" s="150"/>
      <c r="AN1977" s="150"/>
      <c r="AO1977" s="150"/>
      <c r="AP1977" s="150"/>
      <c r="AQ1977" s="150"/>
      <c r="AR1977" s="150"/>
      <c r="AS1977" s="150"/>
      <c r="AT1977" s="150"/>
      <c r="AU1977" s="150"/>
      <c r="AV1977" s="150"/>
      <c r="AW1977" s="150"/>
      <c r="AX1977" s="150"/>
      <c r="AY1977" s="150"/>
      <c r="AZ1977" s="150"/>
      <c r="BA1977" s="150"/>
      <c r="BB1977" s="150"/>
      <c r="BC1977" s="150"/>
      <c r="BD1977" s="150"/>
      <c r="BE1977" s="150"/>
      <c r="BF1977" s="150"/>
      <c r="BG1977" s="150"/>
      <c r="BH1977" s="150"/>
    </row>
    <row r="1978" spans="1:60" outlineLevel="1" x14ac:dyDescent="0.2">
      <c r="A1978" s="167">
        <v>300</v>
      </c>
      <c r="B1978" s="168" t="s">
        <v>1823</v>
      </c>
      <c r="C1978" s="184" t="s">
        <v>1824</v>
      </c>
      <c r="D1978" s="169" t="s">
        <v>368</v>
      </c>
      <c r="E1978" s="170">
        <v>16.656860000000002</v>
      </c>
      <c r="F1978" s="171">
        <v>1413</v>
      </c>
      <c r="G1978" s="172">
        <f>ROUND(E1978*F1978,2)</f>
        <v>23536.14</v>
      </c>
      <c r="H1978" s="171">
        <v>0</v>
      </c>
      <c r="I1978" s="172">
        <f>ROUND(E1978*H1978,2)</f>
        <v>0</v>
      </c>
      <c r="J1978" s="171">
        <v>1413</v>
      </c>
      <c r="K1978" s="172">
        <f>ROUND(E1978*J1978,2)</f>
        <v>23536.14</v>
      </c>
      <c r="L1978" s="172">
        <v>21</v>
      </c>
      <c r="M1978" s="172">
        <f>G1978*(1+L1978/100)</f>
        <v>28478.7294</v>
      </c>
      <c r="N1978" s="172">
        <v>0</v>
      </c>
      <c r="O1978" s="172">
        <f>ROUND(E1978*N1978,2)</f>
        <v>0</v>
      </c>
      <c r="P1978" s="172">
        <v>0</v>
      </c>
      <c r="Q1978" s="172">
        <f>ROUND(E1978*P1978,2)</f>
        <v>0</v>
      </c>
      <c r="R1978" s="172" t="s">
        <v>1678</v>
      </c>
      <c r="S1978" s="172" t="s">
        <v>201</v>
      </c>
      <c r="T1978" s="173" t="s">
        <v>201</v>
      </c>
      <c r="U1978" s="159">
        <v>1.7509999999999999</v>
      </c>
      <c r="V1978" s="159">
        <f>ROUND(E1978*U1978,2)</f>
        <v>29.17</v>
      </c>
      <c r="W1978" s="159"/>
      <c r="X1978" s="159" t="s">
        <v>1399</v>
      </c>
      <c r="Y1978" s="150"/>
      <c r="Z1978" s="150"/>
      <c r="AA1978" s="150"/>
      <c r="AB1978" s="150"/>
      <c r="AC1978" s="150"/>
      <c r="AD1978" s="150"/>
      <c r="AE1978" s="150"/>
      <c r="AF1978" s="150"/>
      <c r="AG1978" s="150" t="s">
        <v>1400</v>
      </c>
      <c r="AH1978" s="150"/>
      <c r="AI1978" s="150"/>
      <c r="AJ1978" s="150"/>
      <c r="AK1978" s="150"/>
      <c r="AL1978" s="150"/>
      <c r="AM1978" s="150"/>
      <c r="AN1978" s="150"/>
      <c r="AO1978" s="150"/>
      <c r="AP1978" s="150"/>
      <c r="AQ1978" s="150"/>
      <c r="AR1978" s="150"/>
      <c r="AS1978" s="150"/>
      <c r="AT1978" s="150"/>
      <c r="AU1978" s="150"/>
      <c r="AV1978" s="150"/>
      <c r="AW1978" s="150"/>
      <c r="AX1978" s="150"/>
      <c r="AY1978" s="150"/>
      <c r="AZ1978" s="150"/>
      <c r="BA1978" s="150"/>
      <c r="BB1978" s="150"/>
      <c r="BC1978" s="150"/>
      <c r="BD1978" s="150"/>
      <c r="BE1978" s="150"/>
      <c r="BF1978" s="150"/>
      <c r="BG1978" s="150"/>
      <c r="BH1978" s="150"/>
    </row>
    <row r="1979" spans="1:60" outlineLevel="1" x14ac:dyDescent="0.2">
      <c r="A1979" s="157"/>
      <c r="B1979" s="158"/>
      <c r="C1979" s="273" t="s">
        <v>1533</v>
      </c>
      <c r="D1979" s="274"/>
      <c r="E1979" s="274"/>
      <c r="F1979" s="274"/>
      <c r="G1979" s="274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59"/>
      <c r="X1979" s="159"/>
      <c r="Y1979" s="150"/>
      <c r="Z1979" s="150"/>
      <c r="AA1979" s="150"/>
      <c r="AB1979" s="150"/>
      <c r="AC1979" s="150"/>
      <c r="AD1979" s="150"/>
      <c r="AE1979" s="150"/>
      <c r="AF1979" s="150"/>
      <c r="AG1979" s="150" t="s">
        <v>245</v>
      </c>
      <c r="AH1979" s="150"/>
      <c r="AI1979" s="150"/>
      <c r="AJ1979" s="150"/>
      <c r="AK1979" s="150"/>
      <c r="AL1979" s="150"/>
      <c r="AM1979" s="150"/>
      <c r="AN1979" s="150"/>
      <c r="AO1979" s="150"/>
      <c r="AP1979" s="150"/>
      <c r="AQ1979" s="150"/>
      <c r="AR1979" s="150"/>
      <c r="AS1979" s="150"/>
      <c r="AT1979" s="150"/>
      <c r="AU1979" s="150"/>
      <c r="AV1979" s="150"/>
      <c r="AW1979" s="150"/>
      <c r="AX1979" s="150"/>
      <c r="AY1979" s="150"/>
      <c r="AZ1979" s="150"/>
      <c r="BA1979" s="150"/>
      <c r="BB1979" s="150"/>
      <c r="BC1979" s="150"/>
      <c r="BD1979" s="150"/>
      <c r="BE1979" s="150"/>
      <c r="BF1979" s="150"/>
      <c r="BG1979" s="150"/>
      <c r="BH1979" s="150"/>
    </row>
    <row r="1980" spans="1:60" outlineLevel="1" x14ac:dyDescent="0.2">
      <c r="A1980" s="157"/>
      <c r="B1980" s="158"/>
      <c r="C1980" s="199" t="s">
        <v>1402</v>
      </c>
      <c r="D1980" s="189"/>
      <c r="E1980" s="190"/>
      <c r="F1980" s="159"/>
      <c r="G1980" s="159"/>
      <c r="H1980" s="159"/>
      <c r="I1980" s="159"/>
      <c r="J1980" s="159"/>
      <c r="K1980" s="159"/>
      <c r="L1980" s="159"/>
      <c r="M1980" s="159"/>
      <c r="N1980" s="159"/>
      <c r="O1980" s="159"/>
      <c r="P1980" s="159"/>
      <c r="Q1980" s="159"/>
      <c r="R1980" s="159"/>
      <c r="S1980" s="159"/>
      <c r="T1980" s="159"/>
      <c r="U1980" s="159"/>
      <c r="V1980" s="159"/>
      <c r="W1980" s="159"/>
      <c r="X1980" s="159"/>
      <c r="Y1980" s="150"/>
      <c r="Z1980" s="150"/>
      <c r="AA1980" s="150"/>
      <c r="AB1980" s="150"/>
      <c r="AC1980" s="150"/>
      <c r="AD1980" s="150"/>
      <c r="AE1980" s="150"/>
      <c r="AF1980" s="150"/>
      <c r="AG1980" s="150" t="s">
        <v>247</v>
      </c>
      <c r="AH1980" s="150">
        <v>0</v>
      </c>
      <c r="AI1980" s="150"/>
      <c r="AJ1980" s="150"/>
      <c r="AK1980" s="150"/>
      <c r="AL1980" s="150"/>
      <c r="AM1980" s="150"/>
      <c r="AN1980" s="150"/>
      <c r="AO1980" s="150"/>
      <c r="AP1980" s="150"/>
      <c r="AQ1980" s="150"/>
      <c r="AR1980" s="150"/>
      <c r="AS1980" s="150"/>
      <c r="AT1980" s="150"/>
      <c r="AU1980" s="150"/>
      <c r="AV1980" s="150"/>
      <c r="AW1980" s="150"/>
      <c r="AX1980" s="150"/>
      <c r="AY1980" s="150"/>
      <c r="AZ1980" s="150"/>
      <c r="BA1980" s="150"/>
      <c r="BB1980" s="150"/>
      <c r="BC1980" s="150"/>
      <c r="BD1980" s="150"/>
      <c r="BE1980" s="150"/>
      <c r="BF1980" s="150"/>
      <c r="BG1980" s="150"/>
      <c r="BH1980" s="150"/>
    </row>
    <row r="1981" spans="1:60" ht="22.5" outlineLevel="1" x14ac:dyDescent="0.2">
      <c r="A1981" s="157"/>
      <c r="B1981" s="158"/>
      <c r="C1981" s="199" t="s">
        <v>1825</v>
      </c>
      <c r="D1981" s="189"/>
      <c r="E1981" s="190"/>
      <c r="F1981" s="159"/>
      <c r="G1981" s="159"/>
      <c r="H1981" s="159"/>
      <c r="I1981" s="159"/>
      <c r="J1981" s="159"/>
      <c r="K1981" s="159"/>
      <c r="L1981" s="159"/>
      <c r="M1981" s="159"/>
      <c r="N1981" s="159"/>
      <c r="O1981" s="159"/>
      <c r="P1981" s="159"/>
      <c r="Q1981" s="159"/>
      <c r="R1981" s="159"/>
      <c r="S1981" s="159"/>
      <c r="T1981" s="159"/>
      <c r="U1981" s="159"/>
      <c r="V1981" s="159"/>
      <c r="W1981" s="159"/>
      <c r="X1981" s="159"/>
      <c r="Y1981" s="150"/>
      <c r="Z1981" s="150"/>
      <c r="AA1981" s="150"/>
      <c r="AB1981" s="150"/>
      <c r="AC1981" s="150"/>
      <c r="AD1981" s="150"/>
      <c r="AE1981" s="150"/>
      <c r="AF1981" s="150"/>
      <c r="AG1981" s="150" t="s">
        <v>247</v>
      </c>
      <c r="AH1981" s="150">
        <v>0</v>
      </c>
      <c r="AI1981" s="150"/>
      <c r="AJ1981" s="150"/>
      <c r="AK1981" s="150"/>
      <c r="AL1981" s="150"/>
      <c r="AM1981" s="150"/>
      <c r="AN1981" s="150"/>
      <c r="AO1981" s="150"/>
      <c r="AP1981" s="150"/>
      <c r="AQ1981" s="150"/>
      <c r="AR1981" s="150"/>
      <c r="AS1981" s="150"/>
      <c r="AT1981" s="150"/>
      <c r="AU1981" s="150"/>
      <c r="AV1981" s="150"/>
      <c r="AW1981" s="150"/>
      <c r="AX1981" s="150"/>
      <c r="AY1981" s="150"/>
      <c r="AZ1981" s="150"/>
      <c r="BA1981" s="150"/>
      <c r="BB1981" s="150"/>
      <c r="BC1981" s="150"/>
      <c r="BD1981" s="150"/>
      <c r="BE1981" s="150"/>
      <c r="BF1981" s="150"/>
      <c r="BG1981" s="150"/>
      <c r="BH1981" s="150"/>
    </row>
    <row r="1982" spans="1:60" outlineLevel="1" x14ac:dyDescent="0.2">
      <c r="A1982" s="157"/>
      <c r="B1982" s="158"/>
      <c r="C1982" s="199" t="s">
        <v>1826</v>
      </c>
      <c r="D1982" s="189"/>
      <c r="E1982" s="190">
        <v>16.656860000000002</v>
      </c>
      <c r="F1982" s="159"/>
      <c r="G1982" s="159"/>
      <c r="H1982" s="159"/>
      <c r="I1982" s="159"/>
      <c r="J1982" s="159"/>
      <c r="K1982" s="159"/>
      <c r="L1982" s="159"/>
      <c r="M1982" s="159"/>
      <c r="N1982" s="159"/>
      <c r="O1982" s="159"/>
      <c r="P1982" s="159"/>
      <c r="Q1982" s="159"/>
      <c r="R1982" s="159"/>
      <c r="S1982" s="159"/>
      <c r="T1982" s="159"/>
      <c r="U1982" s="159"/>
      <c r="V1982" s="159"/>
      <c r="W1982" s="159"/>
      <c r="X1982" s="159"/>
      <c r="Y1982" s="150"/>
      <c r="Z1982" s="150"/>
      <c r="AA1982" s="150"/>
      <c r="AB1982" s="150"/>
      <c r="AC1982" s="150"/>
      <c r="AD1982" s="150"/>
      <c r="AE1982" s="150"/>
      <c r="AF1982" s="150"/>
      <c r="AG1982" s="150" t="s">
        <v>247</v>
      </c>
      <c r="AH1982" s="150">
        <v>0</v>
      </c>
      <c r="AI1982" s="150"/>
      <c r="AJ1982" s="150"/>
      <c r="AK1982" s="150"/>
      <c r="AL1982" s="150"/>
      <c r="AM1982" s="150"/>
      <c r="AN1982" s="150"/>
      <c r="AO1982" s="150"/>
      <c r="AP1982" s="150"/>
      <c r="AQ1982" s="150"/>
      <c r="AR1982" s="150"/>
      <c r="AS1982" s="150"/>
      <c r="AT1982" s="150"/>
      <c r="AU1982" s="150"/>
      <c r="AV1982" s="150"/>
      <c r="AW1982" s="150"/>
      <c r="AX1982" s="150"/>
      <c r="AY1982" s="150"/>
      <c r="AZ1982" s="150"/>
      <c r="BA1982" s="150"/>
      <c r="BB1982" s="150"/>
      <c r="BC1982" s="150"/>
      <c r="BD1982" s="150"/>
      <c r="BE1982" s="150"/>
      <c r="BF1982" s="150"/>
      <c r="BG1982" s="150"/>
      <c r="BH1982" s="150"/>
    </row>
    <row r="1983" spans="1:60" x14ac:dyDescent="0.2">
      <c r="A1983" s="161" t="s">
        <v>196</v>
      </c>
      <c r="B1983" s="162" t="s">
        <v>133</v>
      </c>
      <c r="C1983" s="183" t="s">
        <v>134</v>
      </c>
      <c r="D1983" s="163"/>
      <c r="E1983" s="164"/>
      <c r="F1983" s="165"/>
      <c r="G1983" s="165">
        <f>SUMIF(AG1984:AG2059,"&lt;&gt;NOR",G1984:G2059)</f>
        <v>167914.35</v>
      </c>
      <c r="H1983" s="165"/>
      <c r="I1983" s="165">
        <f>SUM(I1984:I2059)</f>
        <v>68562.97</v>
      </c>
      <c r="J1983" s="165"/>
      <c r="K1983" s="165">
        <f>SUM(K1984:K2059)</f>
        <v>99351.400000000009</v>
      </c>
      <c r="L1983" s="165"/>
      <c r="M1983" s="165">
        <f>SUM(M1984:M2059)</f>
        <v>203176.36349999995</v>
      </c>
      <c r="N1983" s="165"/>
      <c r="O1983" s="165">
        <f>SUM(O1984:O2059)</f>
        <v>0.72000000000000008</v>
      </c>
      <c r="P1983" s="165"/>
      <c r="Q1983" s="165">
        <f>SUM(Q1984:Q2059)</f>
        <v>2.7299999999999995</v>
      </c>
      <c r="R1983" s="165"/>
      <c r="S1983" s="165"/>
      <c r="T1983" s="166"/>
      <c r="U1983" s="160"/>
      <c r="V1983" s="160">
        <f>SUM(V1984:V2059)</f>
        <v>161.35000000000002</v>
      </c>
      <c r="W1983" s="160"/>
      <c r="X1983" s="160"/>
      <c r="AG1983" t="s">
        <v>197</v>
      </c>
    </row>
    <row r="1984" spans="1:60" ht="33.75" outlineLevel="1" x14ac:dyDescent="0.2">
      <c r="A1984" s="167">
        <v>301</v>
      </c>
      <c r="B1984" s="168" t="s">
        <v>1827</v>
      </c>
      <c r="C1984" s="184" t="s">
        <v>1828</v>
      </c>
      <c r="D1984" s="169" t="s">
        <v>353</v>
      </c>
      <c r="E1984" s="170">
        <v>72.2</v>
      </c>
      <c r="F1984" s="171">
        <v>572</v>
      </c>
      <c r="G1984" s="172">
        <f>ROUND(E1984*F1984,2)</f>
        <v>41298.400000000001</v>
      </c>
      <c r="H1984" s="171">
        <v>320.64</v>
      </c>
      <c r="I1984" s="172">
        <f>ROUND(E1984*H1984,2)</f>
        <v>23150.21</v>
      </c>
      <c r="J1984" s="171">
        <v>251.36</v>
      </c>
      <c r="K1984" s="172">
        <f>ROUND(E1984*J1984,2)</f>
        <v>18148.189999999999</v>
      </c>
      <c r="L1984" s="172">
        <v>21</v>
      </c>
      <c r="M1984" s="172">
        <f>G1984*(1+L1984/100)</f>
        <v>49971.063999999998</v>
      </c>
      <c r="N1984" s="172">
        <v>3.0000000000000001E-3</v>
      </c>
      <c r="O1984" s="172">
        <f>ROUND(E1984*N1984,2)</f>
        <v>0.22</v>
      </c>
      <c r="P1984" s="172">
        <v>0</v>
      </c>
      <c r="Q1984" s="172">
        <f>ROUND(E1984*P1984,2)</f>
        <v>0</v>
      </c>
      <c r="R1984" s="172" t="s">
        <v>1829</v>
      </c>
      <c r="S1984" s="172" t="s">
        <v>201</v>
      </c>
      <c r="T1984" s="173" t="s">
        <v>201</v>
      </c>
      <c r="U1984" s="159">
        <v>0.47016000000000002</v>
      </c>
      <c r="V1984" s="159">
        <f>ROUND(E1984*U1984,2)</f>
        <v>33.950000000000003</v>
      </c>
      <c r="W1984" s="159"/>
      <c r="X1984" s="159" t="s">
        <v>242</v>
      </c>
      <c r="Y1984" s="150"/>
      <c r="Z1984" s="150"/>
      <c r="AA1984" s="150"/>
      <c r="AB1984" s="150"/>
      <c r="AC1984" s="150"/>
      <c r="AD1984" s="150"/>
      <c r="AE1984" s="150"/>
      <c r="AF1984" s="150"/>
      <c r="AG1984" s="150" t="s">
        <v>243</v>
      </c>
      <c r="AH1984" s="150"/>
      <c r="AI1984" s="150"/>
      <c r="AJ1984" s="150"/>
      <c r="AK1984" s="150"/>
      <c r="AL1984" s="150"/>
      <c r="AM1984" s="150"/>
      <c r="AN1984" s="150"/>
      <c r="AO1984" s="150"/>
      <c r="AP1984" s="150"/>
      <c r="AQ1984" s="150"/>
      <c r="AR1984" s="150"/>
      <c r="AS1984" s="150"/>
      <c r="AT1984" s="150"/>
      <c r="AU1984" s="150"/>
      <c r="AV1984" s="150"/>
      <c r="AW1984" s="150"/>
      <c r="AX1984" s="150"/>
      <c r="AY1984" s="150"/>
      <c r="AZ1984" s="150"/>
      <c r="BA1984" s="150"/>
      <c r="BB1984" s="150"/>
      <c r="BC1984" s="150"/>
      <c r="BD1984" s="150"/>
      <c r="BE1984" s="150"/>
      <c r="BF1984" s="150"/>
      <c r="BG1984" s="150"/>
      <c r="BH1984" s="150"/>
    </row>
    <row r="1985" spans="1:60" outlineLevel="1" x14ac:dyDescent="0.2">
      <c r="A1985" s="157"/>
      <c r="B1985" s="158"/>
      <c r="C1985" s="199" t="s">
        <v>1830</v>
      </c>
      <c r="D1985" s="189"/>
      <c r="E1985" s="190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  <c r="S1985" s="159"/>
      <c r="T1985" s="159"/>
      <c r="U1985" s="159"/>
      <c r="V1985" s="159"/>
      <c r="W1985" s="159"/>
      <c r="X1985" s="159"/>
      <c r="Y1985" s="150"/>
      <c r="Z1985" s="150"/>
      <c r="AA1985" s="150"/>
      <c r="AB1985" s="150"/>
      <c r="AC1985" s="150"/>
      <c r="AD1985" s="150"/>
      <c r="AE1985" s="150"/>
      <c r="AF1985" s="150"/>
      <c r="AG1985" s="150" t="s">
        <v>247</v>
      </c>
      <c r="AH1985" s="150">
        <v>0</v>
      </c>
      <c r="AI1985" s="150"/>
      <c r="AJ1985" s="150"/>
      <c r="AK1985" s="150"/>
      <c r="AL1985" s="150"/>
      <c r="AM1985" s="150"/>
      <c r="AN1985" s="150"/>
      <c r="AO1985" s="150"/>
      <c r="AP1985" s="150"/>
      <c r="AQ1985" s="150"/>
      <c r="AR1985" s="150"/>
      <c r="AS1985" s="150"/>
      <c r="AT1985" s="150"/>
      <c r="AU1985" s="150"/>
      <c r="AV1985" s="150"/>
      <c r="AW1985" s="150"/>
      <c r="AX1985" s="150"/>
      <c r="AY1985" s="150"/>
      <c r="AZ1985" s="150"/>
      <c r="BA1985" s="150"/>
      <c r="BB1985" s="150"/>
      <c r="BC1985" s="150"/>
      <c r="BD1985" s="150"/>
      <c r="BE1985" s="150"/>
      <c r="BF1985" s="150"/>
      <c r="BG1985" s="150"/>
      <c r="BH1985" s="150"/>
    </row>
    <row r="1986" spans="1:60" outlineLevel="1" x14ac:dyDescent="0.2">
      <c r="A1986" s="157"/>
      <c r="B1986" s="158"/>
      <c r="C1986" s="199" t="s">
        <v>1831</v>
      </c>
      <c r="D1986" s="189"/>
      <c r="E1986" s="190">
        <v>72.2</v>
      </c>
      <c r="F1986" s="159"/>
      <c r="G1986" s="159"/>
      <c r="H1986" s="159"/>
      <c r="I1986" s="159"/>
      <c r="J1986" s="159"/>
      <c r="K1986" s="159"/>
      <c r="L1986" s="159"/>
      <c r="M1986" s="159"/>
      <c r="N1986" s="159"/>
      <c r="O1986" s="159"/>
      <c r="P1986" s="159"/>
      <c r="Q1986" s="159"/>
      <c r="R1986" s="159"/>
      <c r="S1986" s="159"/>
      <c r="T1986" s="159"/>
      <c r="U1986" s="159"/>
      <c r="V1986" s="159"/>
      <c r="W1986" s="159"/>
      <c r="X1986" s="159"/>
      <c r="Y1986" s="150"/>
      <c r="Z1986" s="150"/>
      <c r="AA1986" s="150"/>
      <c r="AB1986" s="150"/>
      <c r="AC1986" s="150"/>
      <c r="AD1986" s="150"/>
      <c r="AE1986" s="150"/>
      <c r="AF1986" s="150"/>
      <c r="AG1986" s="150" t="s">
        <v>247</v>
      </c>
      <c r="AH1986" s="150">
        <v>0</v>
      </c>
      <c r="AI1986" s="150"/>
      <c r="AJ1986" s="150"/>
      <c r="AK1986" s="150"/>
      <c r="AL1986" s="150"/>
      <c r="AM1986" s="150"/>
      <c r="AN1986" s="150"/>
      <c r="AO1986" s="150"/>
      <c r="AP1986" s="150"/>
      <c r="AQ1986" s="150"/>
      <c r="AR1986" s="150"/>
      <c r="AS1986" s="150"/>
      <c r="AT1986" s="150"/>
      <c r="AU1986" s="150"/>
      <c r="AV1986" s="150"/>
      <c r="AW1986" s="150"/>
      <c r="AX1986" s="150"/>
      <c r="AY1986" s="150"/>
      <c r="AZ1986" s="150"/>
      <c r="BA1986" s="150"/>
      <c r="BB1986" s="150"/>
      <c r="BC1986" s="150"/>
      <c r="BD1986" s="150"/>
      <c r="BE1986" s="150"/>
      <c r="BF1986" s="150"/>
      <c r="BG1986" s="150"/>
      <c r="BH1986" s="150"/>
    </row>
    <row r="1987" spans="1:60" ht="33.75" outlineLevel="1" x14ac:dyDescent="0.2">
      <c r="A1987" s="167">
        <v>302</v>
      </c>
      <c r="B1987" s="168" t="s">
        <v>1832</v>
      </c>
      <c r="C1987" s="184" t="s">
        <v>1833</v>
      </c>
      <c r="D1987" s="169" t="s">
        <v>353</v>
      </c>
      <c r="E1987" s="170">
        <v>5.9</v>
      </c>
      <c r="F1987" s="171">
        <v>645</v>
      </c>
      <c r="G1987" s="172">
        <f>ROUND(E1987*F1987,2)</f>
        <v>3805.5</v>
      </c>
      <c r="H1987" s="171">
        <v>228.64</v>
      </c>
      <c r="I1987" s="172">
        <f>ROUND(E1987*H1987,2)</f>
        <v>1348.98</v>
      </c>
      <c r="J1987" s="171">
        <v>416.36</v>
      </c>
      <c r="K1987" s="172">
        <f>ROUND(E1987*J1987,2)</f>
        <v>2456.52</v>
      </c>
      <c r="L1987" s="172">
        <v>21</v>
      </c>
      <c r="M1987" s="172">
        <f>G1987*(1+L1987/100)</f>
        <v>4604.6549999999997</v>
      </c>
      <c r="N1987" s="172">
        <v>1.64E-3</v>
      </c>
      <c r="O1987" s="172">
        <f>ROUND(E1987*N1987,2)</f>
        <v>0.01</v>
      </c>
      <c r="P1987" s="172">
        <v>0</v>
      </c>
      <c r="Q1987" s="172">
        <f>ROUND(E1987*P1987,2)</f>
        <v>0</v>
      </c>
      <c r="R1987" s="172" t="s">
        <v>1829</v>
      </c>
      <c r="S1987" s="172" t="s">
        <v>201</v>
      </c>
      <c r="T1987" s="173" t="s">
        <v>201</v>
      </c>
      <c r="U1987" s="159">
        <v>0.73140000000000005</v>
      </c>
      <c r="V1987" s="159">
        <f>ROUND(E1987*U1987,2)</f>
        <v>4.32</v>
      </c>
      <c r="W1987" s="159"/>
      <c r="X1987" s="159" t="s">
        <v>242</v>
      </c>
      <c r="Y1987" s="150"/>
      <c r="Z1987" s="150"/>
      <c r="AA1987" s="150"/>
      <c r="AB1987" s="150"/>
      <c r="AC1987" s="150"/>
      <c r="AD1987" s="150"/>
      <c r="AE1987" s="150"/>
      <c r="AF1987" s="150"/>
      <c r="AG1987" s="150" t="s">
        <v>243</v>
      </c>
      <c r="AH1987" s="150"/>
      <c r="AI1987" s="150"/>
      <c r="AJ1987" s="150"/>
      <c r="AK1987" s="150"/>
      <c r="AL1987" s="150"/>
      <c r="AM1987" s="150"/>
      <c r="AN1987" s="150"/>
      <c r="AO1987" s="150"/>
      <c r="AP1987" s="150"/>
      <c r="AQ1987" s="150"/>
      <c r="AR1987" s="150"/>
      <c r="AS1987" s="150"/>
      <c r="AT1987" s="150"/>
      <c r="AU1987" s="150"/>
      <c r="AV1987" s="150"/>
      <c r="AW1987" s="150"/>
      <c r="AX1987" s="150"/>
      <c r="AY1987" s="150"/>
      <c r="AZ1987" s="150"/>
      <c r="BA1987" s="150"/>
      <c r="BB1987" s="150"/>
      <c r="BC1987" s="150"/>
      <c r="BD1987" s="150"/>
      <c r="BE1987" s="150"/>
      <c r="BF1987" s="150"/>
      <c r="BG1987" s="150"/>
      <c r="BH1987" s="150"/>
    </row>
    <row r="1988" spans="1:60" outlineLevel="1" x14ac:dyDescent="0.2">
      <c r="A1988" s="157"/>
      <c r="B1988" s="158"/>
      <c r="C1988" s="262" t="s">
        <v>1834</v>
      </c>
      <c r="D1988" s="263"/>
      <c r="E1988" s="263"/>
      <c r="F1988" s="263"/>
      <c r="G1988" s="263"/>
      <c r="H1988" s="159"/>
      <c r="I1988" s="159"/>
      <c r="J1988" s="159"/>
      <c r="K1988" s="159"/>
      <c r="L1988" s="159"/>
      <c r="M1988" s="159"/>
      <c r="N1988" s="159"/>
      <c r="O1988" s="159"/>
      <c r="P1988" s="159"/>
      <c r="Q1988" s="159"/>
      <c r="R1988" s="159"/>
      <c r="S1988" s="159"/>
      <c r="T1988" s="159"/>
      <c r="U1988" s="159"/>
      <c r="V1988" s="159"/>
      <c r="W1988" s="159"/>
      <c r="X1988" s="159"/>
      <c r="Y1988" s="150"/>
      <c r="Z1988" s="150"/>
      <c r="AA1988" s="150"/>
      <c r="AB1988" s="150"/>
      <c r="AC1988" s="150"/>
      <c r="AD1988" s="150"/>
      <c r="AE1988" s="150"/>
      <c r="AF1988" s="150"/>
      <c r="AG1988" s="150" t="s">
        <v>206</v>
      </c>
      <c r="AH1988" s="150"/>
      <c r="AI1988" s="150"/>
      <c r="AJ1988" s="150"/>
      <c r="AK1988" s="150"/>
      <c r="AL1988" s="150"/>
      <c r="AM1988" s="150"/>
      <c r="AN1988" s="150"/>
      <c r="AO1988" s="150"/>
      <c r="AP1988" s="150"/>
      <c r="AQ1988" s="150"/>
      <c r="AR1988" s="150"/>
      <c r="AS1988" s="150"/>
      <c r="AT1988" s="150"/>
      <c r="AU1988" s="150"/>
      <c r="AV1988" s="150"/>
      <c r="AW1988" s="150"/>
      <c r="AX1988" s="150"/>
      <c r="AY1988" s="150"/>
      <c r="AZ1988" s="150"/>
      <c r="BA1988" s="150"/>
      <c r="BB1988" s="150"/>
      <c r="BC1988" s="150"/>
      <c r="BD1988" s="150"/>
      <c r="BE1988" s="150"/>
      <c r="BF1988" s="150"/>
      <c r="BG1988" s="150"/>
      <c r="BH1988" s="150"/>
    </row>
    <row r="1989" spans="1:60" outlineLevel="1" x14ac:dyDescent="0.2">
      <c r="A1989" s="157"/>
      <c r="B1989" s="158"/>
      <c r="C1989" s="199" t="s">
        <v>1830</v>
      </c>
      <c r="D1989" s="189"/>
      <c r="E1989" s="190"/>
      <c r="F1989" s="159"/>
      <c r="G1989" s="159"/>
      <c r="H1989" s="159"/>
      <c r="I1989" s="159"/>
      <c r="J1989" s="159"/>
      <c r="K1989" s="159"/>
      <c r="L1989" s="159"/>
      <c r="M1989" s="159"/>
      <c r="N1989" s="159"/>
      <c r="O1989" s="159"/>
      <c r="P1989" s="159"/>
      <c r="Q1989" s="159"/>
      <c r="R1989" s="159"/>
      <c r="S1989" s="159"/>
      <c r="T1989" s="159"/>
      <c r="U1989" s="159"/>
      <c r="V1989" s="159"/>
      <c r="W1989" s="159"/>
      <c r="X1989" s="159"/>
      <c r="Y1989" s="150"/>
      <c r="Z1989" s="150"/>
      <c r="AA1989" s="150"/>
      <c r="AB1989" s="150"/>
      <c r="AC1989" s="150"/>
      <c r="AD1989" s="150"/>
      <c r="AE1989" s="150"/>
      <c r="AF1989" s="150"/>
      <c r="AG1989" s="150" t="s">
        <v>247</v>
      </c>
      <c r="AH1989" s="150">
        <v>0</v>
      </c>
      <c r="AI1989" s="150"/>
      <c r="AJ1989" s="150"/>
      <c r="AK1989" s="150"/>
      <c r="AL1989" s="150"/>
      <c r="AM1989" s="150"/>
      <c r="AN1989" s="150"/>
      <c r="AO1989" s="150"/>
      <c r="AP1989" s="150"/>
      <c r="AQ1989" s="150"/>
      <c r="AR1989" s="150"/>
      <c r="AS1989" s="150"/>
      <c r="AT1989" s="150"/>
      <c r="AU1989" s="150"/>
      <c r="AV1989" s="150"/>
      <c r="AW1989" s="150"/>
      <c r="AX1989" s="150"/>
      <c r="AY1989" s="150"/>
      <c r="AZ1989" s="150"/>
      <c r="BA1989" s="150"/>
      <c r="BB1989" s="150"/>
      <c r="BC1989" s="150"/>
      <c r="BD1989" s="150"/>
      <c r="BE1989" s="150"/>
      <c r="BF1989" s="150"/>
      <c r="BG1989" s="150"/>
      <c r="BH1989" s="150"/>
    </row>
    <row r="1990" spans="1:60" outlineLevel="1" x14ac:dyDescent="0.2">
      <c r="A1990" s="157"/>
      <c r="B1990" s="158"/>
      <c r="C1990" s="199" t="s">
        <v>1835</v>
      </c>
      <c r="D1990" s="189"/>
      <c r="E1990" s="190">
        <v>5.9</v>
      </c>
      <c r="F1990" s="159"/>
      <c r="G1990" s="159"/>
      <c r="H1990" s="159"/>
      <c r="I1990" s="159"/>
      <c r="J1990" s="159"/>
      <c r="K1990" s="159"/>
      <c r="L1990" s="159"/>
      <c r="M1990" s="159"/>
      <c r="N1990" s="159"/>
      <c r="O1990" s="159"/>
      <c r="P1990" s="159"/>
      <c r="Q1990" s="159"/>
      <c r="R1990" s="159"/>
      <c r="S1990" s="159"/>
      <c r="T1990" s="159"/>
      <c r="U1990" s="159"/>
      <c r="V1990" s="159"/>
      <c r="W1990" s="159"/>
      <c r="X1990" s="159"/>
      <c r="Y1990" s="150"/>
      <c r="Z1990" s="150"/>
      <c r="AA1990" s="150"/>
      <c r="AB1990" s="150"/>
      <c r="AC1990" s="150"/>
      <c r="AD1990" s="150"/>
      <c r="AE1990" s="150"/>
      <c r="AF1990" s="150"/>
      <c r="AG1990" s="150" t="s">
        <v>247</v>
      </c>
      <c r="AH1990" s="150">
        <v>0</v>
      </c>
      <c r="AI1990" s="150"/>
      <c r="AJ1990" s="150"/>
      <c r="AK1990" s="150"/>
      <c r="AL1990" s="150"/>
      <c r="AM1990" s="150"/>
      <c r="AN1990" s="150"/>
      <c r="AO1990" s="150"/>
      <c r="AP1990" s="150"/>
      <c r="AQ1990" s="150"/>
      <c r="AR1990" s="150"/>
      <c r="AS1990" s="150"/>
      <c r="AT1990" s="150"/>
      <c r="AU1990" s="150"/>
      <c r="AV1990" s="150"/>
      <c r="AW1990" s="150"/>
      <c r="AX1990" s="150"/>
      <c r="AY1990" s="150"/>
      <c r="AZ1990" s="150"/>
      <c r="BA1990" s="150"/>
      <c r="BB1990" s="150"/>
      <c r="BC1990" s="150"/>
      <c r="BD1990" s="150"/>
      <c r="BE1990" s="150"/>
      <c r="BF1990" s="150"/>
      <c r="BG1990" s="150"/>
      <c r="BH1990" s="150"/>
    </row>
    <row r="1991" spans="1:60" ht="33.75" outlineLevel="1" x14ac:dyDescent="0.2">
      <c r="A1991" s="167">
        <v>303</v>
      </c>
      <c r="B1991" s="168" t="s">
        <v>1836</v>
      </c>
      <c r="C1991" s="184" t="s">
        <v>1837</v>
      </c>
      <c r="D1991" s="169" t="s">
        <v>353</v>
      </c>
      <c r="E1991" s="170">
        <v>38.5</v>
      </c>
      <c r="F1991" s="171">
        <v>636</v>
      </c>
      <c r="G1991" s="172">
        <f>ROUND(E1991*F1991,2)</f>
        <v>24486</v>
      </c>
      <c r="H1991" s="171">
        <v>359.09</v>
      </c>
      <c r="I1991" s="172">
        <f>ROUND(E1991*H1991,2)</f>
        <v>13824.97</v>
      </c>
      <c r="J1991" s="171">
        <v>276.91000000000003</v>
      </c>
      <c r="K1991" s="172">
        <f>ROUND(E1991*J1991,2)</f>
        <v>10661.04</v>
      </c>
      <c r="L1991" s="172">
        <v>21</v>
      </c>
      <c r="M1991" s="172">
        <f>G1991*(1+L1991/100)</f>
        <v>29628.059999999998</v>
      </c>
      <c r="N1991" s="172">
        <v>2.6199999999999999E-3</v>
      </c>
      <c r="O1991" s="172">
        <f>ROUND(E1991*N1991,2)</f>
        <v>0.1</v>
      </c>
      <c r="P1991" s="172">
        <v>0</v>
      </c>
      <c r="Q1991" s="172">
        <f>ROUND(E1991*P1991,2)</f>
        <v>0</v>
      </c>
      <c r="R1991" s="172" t="s">
        <v>1829</v>
      </c>
      <c r="S1991" s="172" t="s">
        <v>201</v>
      </c>
      <c r="T1991" s="173" t="s">
        <v>201</v>
      </c>
      <c r="U1991" s="159">
        <v>0.53</v>
      </c>
      <c r="V1991" s="159">
        <f>ROUND(E1991*U1991,2)</f>
        <v>20.41</v>
      </c>
      <c r="W1991" s="159"/>
      <c r="X1991" s="159" t="s">
        <v>242</v>
      </c>
      <c r="Y1991" s="150"/>
      <c r="Z1991" s="150"/>
      <c r="AA1991" s="150"/>
      <c r="AB1991" s="150"/>
      <c r="AC1991" s="150"/>
      <c r="AD1991" s="150"/>
      <c r="AE1991" s="150"/>
      <c r="AF1991" s="150"/>
      <c r="AG1991" s="150" t="s">
        <v>243</v>
      </c>
      <c r="AH1991" s="150"/>
      <c r="AI1991" s="150"/>
      <c r="AJ1991" s="150"/>
      <c r="AK1991" s="150"/>
      <c r="AL1991" s="150"/>
      <c r="AM1991" s="150"/>
      <c r="AN1991" s="150"/>
      <c r="AO1991" s="150"/>
      <c r="AP1991" s="150"/>
      <c r="AQ1991" s="150"/>
      <c r="AR1991" s="150"/>
      <c r="AS1991" s="150"/>
      <c r="AT1991" s="150"/>
      <c r="AU1991" s="150"/>
      <c r="AV1991" s="150"/>
      <c r="AW1991" s="150"/>
      <c r="AX1991" s="150"/>
      <c r="AY1991" s="150"/>
      <c r="AZ1991" s="150"/>
      <c r="BA1991" s="150"/>
      <c r="BB1991" s="150"/>
      <c r="BC1991" s="150"/>
      <c r="BD1991" s="150"/>
      <c r="BE1991" s="150"/>
      <c r="BF1991" s="150"/>
      <c r="BG1991" s="150"/>
      <c r="BH1991" s="150"/>
    </row>
    <row r="1992" spans="1:60" outlineLevel="1" x14ac:dyDescent="0.2">
      <c r="A1992" s="157"/>
      <c r="B1992" s="158"/>
      <c r="C1992" s="262" t="s">
        <v>1838</v>
      </c>
      <c r="D1992" s="263"/>
      <c r="E1992" s="263"/>
      <c r="F1992" s="263"/>
      <c r="G1992" s="263"/>
      <c r="H1992" s="159"/>
      <c r="I1992" s="159"/>
      <c r="J1992" s="159"/>
      <c r="K1992" s="159"/>
      <c r="L1992" s="159"/>
      <c r="M1992" s="159"/>
      <c r="N1992" s="159"/>
      <c r="O1992" s="159"/>
      <c r="P1992" s="159"/>
      <c r="Q1992" s="159"/>
      <c r="R1992" s="159"/>
      <c r="S1992" s="159"/>
      <c r="T1992" s="159"/>
      <c r="U1992" s="159"/>
      <c r="V1992" s="159"/>
      <c r="W1992" s="159"/>
      <c r="X1992" s="159"/>
      <c r="Y1992" s="150"/>
      <c r="Z1992" s="150"/>
      <c r="AA1992" s="150"/>
      <c r="AB1992" s="150"/>
      <c r="AC1992" s="150"/>
      <c r="AD1992" s="150"/>
      <c r="AE1992" s="150"/>
      <c r="AF1992" s="150"/>
      <c r="AG1992" s="150" t="s">
        <v>206</v>
      </c>
      <c r="AH1992" s="150"/>
      <c r="AI1992" s="150"/>
      <c r="AJ1992" s="150"/>
      <c r="AK1992" s="150"/>
      <c r="AL1992" s="150"/>
      <c r="AM1992" s="150"/>
      <c r="AN1992" s="150"/>
      <c r="AO1992" s="150"/>
      <c r="AP1992" s="150"/>
      <c r="AQ1992" s="150"/>
      <c r="AR1992" s="150"/>
      <c r="AS1992" s="150"/>
      <c r="AT1992" s="150"/>
      <c r="AU1992" s="150"/>
      <c r="AV1992" s="150"/>
      <c r="AW1992" s="150"/>
      <c r="AX1992" s="150"/>
      <c r="AY1992" s="150"/>
      <c r="AZ1992" s="150"/>
      <c r="BA1992" s="174" t="str">
        <f>C1992</f>
        <v>Položka je kalkulována včetně nákladů na dodání zděří, manžet, odboček, kolen, odskoků, kotlíků, výpustí vody a přechodových kusů.</v>
      </c>
      <c r="BB1992" s="150"/>
      <c r="BC1992" s="150"/>
      <c r="BD1992" s="150"/>
      <c r="BE1992" s="150"/>
      <c r="BF1992" s="150"/>
      <c r="BG1992" s="150"/>
      <c r="BH1992" s="150"/>
    </row>
    <row r="1993" spans="1:60" outlineLevel="1" x14ac:dyDescent="0.2">
      <c r="A1993" s="157"/>
      <c r="B1993" s="158"/>
      <c r="C1993" s="199" t="s">
        <v>1830</v>
      </c>
      <c r="D1993" s="189"/>
      <c r="E1993" s="190"/>
      <c r="F1993" s="159"/>
      <c r="G1993" s="159"/>
      <c r="H1993" s="159"/>
      <c r="I1993" s="159"/>
      <c r="J1993" s="159"/>
      <c r="K1993" s="159"/>
      <c r="L1993" s="159"/>
      <c r="M1993" s="159"/>
      <c r="N1993" s="159"/>
      <c r="O1993" s="159"/>
      <c r="P1993" s="159"/>
      <c r="Q1993" s="159"/>
      <c r="R1993" s="159"/>
      <c r="S1993" s="159"/>
      <c r="T1993" s="159"/>
      <c r="U1993" s="159"/>
      <c r="V1993" s="159"/>
      <c r="W1993" s="159"/>
      <c r="X1993" s="159"/>
      <c r="Y1993" s="150"/>
      <c r="Z1993" s="150"/>
      <c r="AA1993" s="150"/>
      <c r="AB1993" s="150"/>
      <c r="AC1993" s="150"/>
      <c r="AD1993" s="150"/>
      <c r="AE1993" s="150"/>
      <c r="AF1993" s="150"/>
      <c r="AG1993" s="150" t="s">
        <v>247</v>
      </c>
      <c r="AH1993" s="150">
        <v>0</v>
      </c>
      <c r="AI1993" s="150"/>
      <c r="AJ1993" s="150"/>
      <c r="AK1993" s="150"/>
      <c r="AL1993" s="150"/>
      <c r="AM1993" s="150"/>
      <c r="AN1993" s="150"/>
      <c r="AO1993" s="150"/>
      <c r="AP1993" s="150"/>
      <c r="AQ1993" s="150"/>
      <c r="AR1993" s="150"/>
      <c r="AS1993" s="150"/>
      <c r="AT1993" s="150"/>
      <c r="AU1993" s="150"/>
      <c r="AV1993" s="150"/>
      <c r="AW1993" s="150"/>
      <c r="AX1993" s="150"/>
      <c r="AY1993" s="150"/>
      <c r="AZ1993" s="150"/>
      <c r="BA1993" s="150"/>
      <c r="BB1993" s="150"/>
      <c r="BC1993" s="150"/>
      <c r="BD1993" s="150"/>
      <c r="BE1993" s="150"/>
      <c r="BF1993" s="150"/>
      <c r="BG1993" s="150"/>
      <c r="BH1993" s="150"/>
    </row>
    <row r="1994" spans="1:60" outlineLevel="1" x14ac:dyDescent="0.2">
      <c r="A1994" s="157"/>
      <c r="B1994" s="158"/>
      <c r="C1994" s="199" t="s">
        <v>1839</v>
      </c>
      <c r="D1994" s="189"/>
      <c r="E1994" s="190">
        <v>38.5</v>
      </c>
      <c r="F1994" s="159"/>
      <c r="G1994" s="159"/>
      <c r="H1994" s="159"/>
      <c r="I1994" s="159"/>
      <c r="J1994" s="159"/>
      <c r="K1994" s="159"/>
      <c r="L1994" s="159"/>
      <c r="M1994" s="159"/>
      <c r="N1994" s="159"/>
      <c r="O1994" s="159"/>
      <c r="P1994" s="159"/>
      <c r="Q1994" s="159"/>
      <c r="R1994" s="159"/>
      <c r="S1994" s="159"/>
      <c r="T1994" s="159"/>
      <c r="U1994" s="159"/>
      <c r="V1994" s="159"/>
      <c r="W1994" s="159"/>
      <c r="X1994" s="159"/>
      <c r="Y1994" s="150"/>
      <c r="Z1994" s="150"/>
      <c r="AA1994" s="150"/>
      <c r="AB1994" s="150"/>
      <c r="AC1994" s="150"/>
      <c r="AD1994" s="150"/>
      <c r="AE1994" s="150"/>
      <c r="AF1994" s="150"/>
      <c r="AG1994" s="150" t="s">
        <v>247</v>
      </c>
      <c r="AH1994" s="150">
        <v>0</v>
      </c>
      <c r="AI1994" s="150"/>
      <c r="AJ1994" s="150"/>
      <c r="AK1994" s="150"/>
      <c r="AL1994" s="150"/>
      <c r="AM1994" s="150"/>
      <c r="AN1994" s="150"/>
      <c r="AO1994" s="150"/>
      <c r="AP1994" s="150"/>
      <c r="AQ1994" s="150"/>
      <c r="AR1994" s="150"/>
      <c r="AS1994" s="150"/>
      <c r="AT1994" s="150"/>
      <c r="AU1994" s="150"/>
      <c r="AV1994" s="150"/>
      <c r="AW1994" s="150"/>
      <c r="AX1994" s="150"/>
      <c r="AY1994" s="150"/>
      <c r="AZ1994" s="150"/>
      <c r="BA1994" s="150"/>
      <c r="BB1994" s="150"/>
      <c r="BC1994" s="150"/>
      <c r="BD1994" s="150"/>
      <c r="BE1994" s="150"/>
      <c r="BF1994" s="150"/>
      <c r="BG1994" s="150"/>
      <c r="BH1994" s="150"/>
    </row>
    <row r="1995" spans="1:60" ht="22.5" outlineLevel="1" x14ac:dyDescent="0.2">
      <c r="A1995" s="167">
        <v>304</v>
      </c>
      <c r="B1995" s="168" t="s">
        <v>1840</v>
      </c>
      <c r="C1995" s="184" t="s">
        <v>1841</v>
      </c>
      <c r="D1995" s="169" t="s">
        <v>240</v>
      </c>
      <c r="E1995" s="170">
        <v>327.13702999999998</v>
      </c>
      <c r="F1995" s="171">
        <v>61.2</v>
      </c>
      <c r="G1995" s="172">
        <f>ROUND(E1995*F1995,2)</f>
        <v>20020.79</v>
      </c>
      <c r="H1995" s="171">
        <v>0</v>
      </c>
      <c r="I1995" s="172">
        <f>ROUND(E1995*H1995,2)</f>
        <v>0</v>
      </c>
      <c r="J1995" s="171">
        <v>61.2</v>
      </c>
      <c r="K1995" s="172">
        <f>ROUND(E1995*J1995,2)</f>
        <v>20020.79</v>
      </c>
      <c r="L1995" s="172">
        <v>21</v>
      </c>
      <c r="M1995" s="172">
        <f>G1995*(1+L1995/100)</f>
        <v>24225.155900000002</v>
      </c>
      <c r="N1995" s="172">
        <v>0</v>
      </c>
      <c r="O1995" s="172">
        <f>ROUND(E1995*N1995,2)</f>
        <v>0</v>
      </c>
      <c r="P1995" s="172">
        <v>7.3200000000000001E-3</v>
      </c>
      <c r="Q1995" s="172">
        <f>ROUND(E1995*P1995,2)</f>
        <v>2.39</v>
      </c>
      <c r="R1995" s="172" t="s">
        <v>1829</v>
      </c>
      <c r="S1995" s="172" t="s">
        <v>201</v>
      </c>
      <c r="T1995" s="173" t="s">
        <v>201</v>
      </c>
      <c r="U1995" s="159">
        <v>0.10580000000000001</v>
      </c>
      <c r="V1995" s="159">
        <f>ROUND(E1995*U1995,2)</f>
        <v>34.61</v>
      </c>
      <c r="W1995" s="159"/>
      <c r="X1995" s="159" t="s">
        <v>242</v>
      </c>
      <c r="Y1995" s="150"/>
      <c r="Z1995" s="150"/>
      <c r="AA1995" s="150"/>
      <c r="AB1995" s="150"/>
      <c r="AC1995" s="150"/>
      <c r="AD1995" s="150"/>
      <c r="AE1995" s="150"/>
      <c r="AF1995" s="150"/>
      <c r="AG1995" s="150" t="s">
        <v>243</v>
      </c>
      <c r="AH1995" s="150"/>
      <c r="AI1995" s="150"/>
      <c r="AJ1995" s="150"/>
      <c r="AK1995" s="150"/>
      <c r="AL1995" s="150"/>
      <c r="AM1995" s="150"/>
      <c r="AN1995" s="150"/>
      <c r="AO1995" s="150"/>
      <c r="AP1995" s="150"/>
      <c r="AQ1995" s="150"/>
      <c r="AR1995" s="150"/>
      <c r="AS1995" s="150"/>
      <c r="AT1995" s="150"/>
      <c r="AU1995" s="150"/>
      <c r="AV1995" s="150"/>
      <c r="AW1995" s="150"/>
      <c r="AX1995" s="150"/>
      <c r="AY1995" s="150"/>
      <c r="AZ1995" s="150"/>
      <c r="BA1995" s="150"/>
      <c r="BB1995" s="150"/>
      <c r="BC1995" s="150"/>
      <c r="BD1995" s="150"/>
      <c r="BE1995" s="150"/>
      <c r="BF1995" s="150"/>
      <c r="BG1995" s="150"/>
      <c r="BH1995" s="150"/>
    </row>
    <row r="1996" spans="1:60" outlineLevel="1" x14ac:dyDescent="0.2">
      <c r="A1996" s="157"/>
      <c r="B1996" s="158"/>
      <c r="C1996" s="199" t="s">
        <v>1181</v>
      </c>
      <c r="D1996" s="189"/>
      <c r="E1996" s="190"/>
      <c r="F1996" s="159"/>
      <c r="G1996" s="159"/>
      <c r="H1996" s="159"/>
      <c r="I1996" s="159"/>
      <c r="J1996" s="159"/>
      <c r="K1996" s="159"/>
      <c r="L1996" s="159"/>
      <c r="M1996" s="159"/>
      <c r="N1996" s="159"/>
      <c r="O1996" s="159"/>
      <c r="P1996" s="159"/>
      <c r="Q1996" s="159"/>
      <c r="R1996" s="159"/>
      <c r="S1996" s="159"/>
      <c r="T1996" s="159"/>
      <c r="U1996" s="159"/>
      <c r="V1996" s="159"/>
      <c r="W1996" s="159"/>
      <c r="X1996" s="159"/>
      <c r="Y1996" s="150"/>
      <c r="Z1996" s="150"/>
      <c r="AA1996" s="150"/>
      <c r="AB1996" s="150"/>
      <c r="AC1996" s="150"/>
      <c r="AD1996" s="150"/>
      <c r="AE1996" s="150"/>
      <c r="AF1996" s="150"/>
      <c r="AG1996" s="150" t="s">
        <v>247</v>
      </c>
      <c r="AH1996" s="150">
        <v>0</v>
      </c>
      <c r="AI1996" s="150"/>
      <c r="AJ1996" s="150"/>
      <c r="AK1996" s="150"/>
      <c r="AL1996" s="150"/>
      <c r="AM1996" s="150"/>
      <c r="AN1996" s="150"/>
      <c r="AO1996" s="150"/>
      <c r="AP1996" s="150"/>
      <c r="AQ1996" s="150"/>
      <c r="AR1996" s="150"/>
      <c r="AS1996" s="150"/>
      <c r="AT1996" s="150"/>
      <c r="AU1996" s="150"/>
      <c r="AV1996" s="150"/>
      <c r="AW1996" s="150"/>
      <c r="AX1996" s="150"/>
      <c r="AY1996" s="150"/>
      <c r="AZ1996" s="150"/>
      <c r="BA1996" s="150"/>
      <c r="BB1996" s="150"/>
      <c r="BC1996" s="150"/>
      <c r="BD1996" s="150"/>
      <c r="BE1996" s="150"/>
      <c r="BF1996" s="150"/>
      <c r="BG1996" s="150"/>
      <c r="BH1996" s="150"/>
    </row>
    <row r="1997" spans="1:60" outlineLevel="1" x14ac:dyDescent="0.2">
      <c r="A1997" s="157"/>
      <c r="B1997" s="158"/>
      <c r="C1997" s="199" t="s">
        <v>1770</v>
      </c>
      <c r="D1997" s="189"/>
      <c r="E1997" s="190"/>
      <c r="F1997" s="159"/>
      <c r="G1997" s="159"/>
      <c r="H1997" s="159"/>
      <c r="I1997" s="159"/>
      <c r="J1997" s="159"/>
      <c r="K1997" s="159"/>
      <c r="L1997" s="159"/>
      <c r="M1997" s="159"/>
      <c r="N1997" s="159"/>
      <c r="O1997" s="159"/>
      <c r="P1997" s="159"/>
      <c r="Q1997" s="159"/>
      <c r="R1997" s="159"/>
      <c r="S1997" s="159"/>
      <c r="T1997" s="159"/>
      <c r="U1997" s="159"/>
      <c r="V1997" s="159"/>
      <c r="W1997" s="159"/>
      <c r="X1997" s="159"/>
      <c r="Y1997" s="150"/>
      <c r="Z1997" s="150"/>
      <c r="AA1997" s="150"/>
      <c r="AB1997" s="150"/>
      <c r="AC1997" s="150"/>
      <c r="AD1997" s="150"/>
      <c r="AE1997" s="150"/>
      <c r="AF1997" s="150"/>
      <c r="AG1997" s="150" t="s">
        <v>247</v>
      </c>
      <c r="AH1997" s="150">
        <v>0</v>
      </c>
      <c r="AI1997" s="150"/>
      <c r="AJ1997" s="150"/>
      <c r="AK1997" s="150"/>
      <c r="AL1997" s="150"/>
      <c r="AM1997" s="150"/>
      <c r="AN1997" s="150"/>
      <c r="AO1997" s="150"/>
      <c r="AP1997" s="150"/>
      <c r="AQ1997" s="150"/>
      <c r="AR1997" s="150"/>
      <c r="AS1997" s="150"/>
      <c r="AT1997" s="150"/>
      <c r="AU1997" s="150"/>
      <c r="AV1997" s="150"/>
      <c r="AW1997" s="150"/>
      <c r="AX1997" s="150"/>
      <c r="AY1997" s="150"/>
      <c r="AZ1997" s="150"/>
      <c r="BA1997" s="150"/>
      <c r="BB1997" s="150"/>
      <c r="BC1997" s="150"/>
      <c r="BD1997" s="150"/>
      <c r="BE1997" s="150"/>
      <c r="BF1997" s="150"/>
      <c r="BG1997" s="150"/>
      <c r="BH1997" s="150"/>
    </row>
    <row r="1998" spans="1:60" outlineLevel="1" x14ac:dyDescent="0.2">
      <c r="A1998" s="157"/>
      <c r="B1998" s="158"/>
      <c r="C1998" s="199" t="s">
        <v>1719</v>
      </c>
      <c r="D1998" s="189"/>
      <c r="E1998" s="190">
        <v>327.13702999999998</v>
      </c>
      <c r="F1998" s="159"/>
      <c r="G1998" s="159"/>
      <c r="H1998" s="159"/>
      <c r="I1998" s="159"/>
      <c r="J1998" s="159"/>
      <c r="K1998" s="159"/>
      <c r="L1998" s="159"/>
      <c r="M1998" s="159"/>
      <c r="N1998" s="159"/>
      <c r="O1998" s="159"/>
      <c r="P1998" s="159"/>
      <c r="Q1998" s="159"/>
      <c r="R1998" s="159"/>
      <c r="S1998" s="159"/>
      <c r="T1998" s="159"/>
      <c r="U1998" s="159"/>
      <c r="V1998" s="159"/>
      <c r="W1998" s="159"/>
      <c r="X1998" s="159"/>
      <c r="Y1998" s="150"/>
      <c r="Z1998" s="150"/>
      <c r="AA1998" s="150"/>
      <c r="AB1998" s="150"/>
      <c r="AC1998" s="150"/>
      <c r="AD1998" s="150"/>
      <c r="AE1998" s="150"/>
      <c r="AF1998" s="150"/>
      <c r="AG1998" s="150" t="s">
        <v>247</v>
      </c>
      <c r="AH1998" s="150">
        <v>0</v>
      </c>
      <c r="AI1998" s="150"/>
      <c r="AJ1998" s="150"/>
      <c r="AK1998" s="150"/>
      <c r="AL1998" s="150"/>
      <c r="AM1998" s="150"/>
      <c r="AN1998" s="150"/>
      <c r="AO1998" s="150"/>
      <c r="AP1998" s="150"/>
      <c r="AQ1998" s="150"/>
      <c r="AR1998" s="150"/>
      <c r="AS1998" s="150"/>
      <c r="AT1998" s="150"/>
      <c r="AU1998" s="150"/>
      <c r="AV1998" s="150"/>
      <c r="AW1998" s="150"/>
      <c r="AX1998" s="150"/>
      <c r="AY1998" s="150"/>
      <c r="AZ1998" s="150"/>
      <c r="BA1998" s="150"/>
      <c r="BB1998" s="150"/>
      <c r="BC1998" s="150"/>
      <c r="BD1998" s="150"/>
      <c r="BE1998" s="150"/>
      <c r="BF1998" s="150"/>
      <c r="BG1998" s="150"/>
      <c r="BH1998" s="150"/>
    </row>
    <row r="1999" spans="1:60" outlineLevel="1" x14ac:dyDescent="0.2">
      <c r="A1999" s="167">
        <v>305</v>
      </c>
      <c r="B1999" s="168" t="s">
        <v>1842</v>
      </c>
      <c r="C1999" s="184" t="s">
        <v>1843</v>
      </c>
      <c r="D1999" s="169" t="s">
        <v>353</v>
      </c>
      <c r="E1999" s="170">
        <v>70.8</v>
      </c>
      <c r="F1999" s="171">
        <v>40</v>
      </c>
      <c r="G1999" s="172">
        <f>ROUND(E1999*F1999,2)</f>
        <v>2832</v>
      </c>
      <c r="H1999" s="171">
        <v>0</v>
      </c>
      <c r="I1999" s="172">
        <f>ROUND(E1999*H1999,2)</f>
        <v>0</v>
      </c>
      <c r="J1999" s="171">
        <v>40</v>
      </c>
      <c r="K1999" s="172">
        <f>ROUND(E1999*J1999,2)</f>
        <v>2832</v>
      </c>
      <c r="L1999" s="172">
        <v>21</v>
      </c>
      <c r="M1999" s="172">
        <f>G1999*(1+L1999/100)</f>
        <v>3426.72</v>
      </c>
      <c r="N1999" s="172">
        <v>0</v>
      </c>
      <c r="O1999" s="172">
        <f>ROUND(E1999*N1999,2)</f>
        <v>0</v>
      </c>
      <c r="P1999" s="172">
        <v>3.3600000000000001E-3</v>
      </c>
      <c r="Q1999" s="172">
        <f>ROUND(E1999*P1999,2)</f>
        <v>0.24</v>
      </c>
      <c r="R1999" s="172" t="s">
        <v>1829</v>
      </c>
      <c r="S1999" s="172" t="s">
        <v>201</v>
      </c>
      <c r="T1999" s="173" t="s">
        <v>201</v>
      </c>
      <c r="U1999" s="159">
        <v>6.9000000000000006E-2</v>
      </c>
      <c r="V1999" s="159">
        <f>ROUND(E1999*U1999,2)</f>
        <v>4.8899999999999997</v>
      </c>
      <c r="W1999" s="159"/>
      <c r="X1999" s="159" t="s">
        <v>242</v>
      </c>
      <c r="Y1999" s="150"/>
      <c r="Z1999" s="150"/>
      <c r="AA1999" s="150"/>
      <c r="AB1999" s="150"/>
      <c r="AC1999" s="150"/>
      <c r="AD1999" s="150"/>
      <c r="AE1999" s="150"/>
      <c r="AF1999" s="150"/>
      <c r="AG1999" s="150" t="s">
        <v>243</v>
      </c>
      <c r="AH1999" s="150"/>
      <c r="AI1999" s="150"/>
      <c r="AJ1999" s="150"/>
      <c r="AK1999" s="150"/>
      <c r="AL1999" s="150"/>
      <c r="AM1999" s="150"/>
      <c r="AN1999" s="150"/>
      <c r="AO1999" s="150"/>
      <c r="AP1999" s="150"/>
      <c r="AQ1999" s="150"/>
      <c r="AR1999" s="150"/>
      <c r="AS1999" s="150"/>
      <c r="AT1999" s="150"/>
      <c r="AU1999" s="150"/>
      <c r="AV1999" s="150"/>
      <c r="AW1999" s="150"/>
      <c r="AX1999" s="150"/>
      <c r="AY1999" s="150"/>
      <c r="AZ1999" s="150"/>
      <c r="BA1999" s="150"/>
      <c r="BB1999" s="150"/>
      <c r="BC1999" s="150"/>
      <c r="BD1999" s="150"/>
      <c r="BE1999" s="150"/>
      <c r="BF1999" s="150"/>
      <c r="BG1999" s="150"/>
      <c r="BH1999" s="150"/>
    </row>
    <row r="2000" spans="1:60" outlineLevel="1" x14ac:dyDescent="0.2">
      <c r="A2000" s="157"/>
      <c r="B2000" s="158"/>
      <c r="C2000" s="199" t="s">
        <v>1770</v>
      </c>
      <c r="D2000" s="189"/>
      <c r="E2000" s="190"/>
      <c r="F2000" s="159"/>
      <c r="G2000" s="159"/>
      <c r="H2000" s="159"/>
      <c r="I2000" s="159"/>
      <c r="J2000" s="159"/>
      <c r="K2000" s="159"/>
      <c r="L2000" s="159"/>
      <c r="M2000" s="159"/>
      <c r="N2000" s="159"/>
      <c r="O2000" s="159"/>
      <c r="P2000" s="159"/>
      <c r="Q2000" s="159"/>
      <c r="R2000" s="159"/>
      <c r="S2000" s="159"/>
      <c r="T2000" s="159"/>
      <c r="U2000" s="159"/>
      <c r="V2000" s="159"/>
      <c r="W2000" s="159"/>
      <c r="X2000" s="159"/>
      <c r="Y2000" s="150"/>
      <c r="Z2000" s="150"/>
      <c r="AA2000" s="150"/>
      <c r="AB2000" s="150"/>
      <c r="AC2000" s="150"/>
      <c r="AD2000" s="150"/>
      <c r="AE2000" s="150"/>
      <c r="AF2000" s="150"/>
      <c r="AG2000" s="150" t="s">
        <v>247</v>
      </c>
      <c r="AH2000" s="150">
        <v>0</v>
      </c>
      <c r="AI2000" s="150"/>
      <c r="AJ2000" s="150"/>
      <c r="AK2000" s="150"/>
      <c r="AL2000" s="150"/>
      <c r="AM2000" s="150"/>
      <c r="AN2000" s="150"/>
      <c r="AO2000" s="150"/>
      <c r="AP2000" s="150"/>
      <c r="AQ2000" s="150"/>
      <c r="AR2000" s="150"/>
      <c r="AS2000" s="150"/>
      <c r="AT2000" s="150"/>
      <c r="AU2000" s="150"/>
      <c r="AV2000" s="150"/>
      <c r="AW2000" s="150"/>
      <c r="AX2000" s="150"/>
      <c r="AY2000" s="150"/>
      <c r="AZ2000" s="150"/>
      <c r="BA2000" s="150"/>
      <c r="BB2000" s="150"/>
      <c r="BC2000" s="150"/>
      <c r="BD2000" s="150"/>
      <c r="BE2000" s="150"/>
      <c r="BF2000" s="150"/>
      <c r="BG2000" s="150"/>
      <c r="BH2000" s="150"/>
    </row>
    <row r="2001" spans="1:60" outlineLevel="1" x14ac:dyDescent="0.2">
      <c r="A2001" s="157"/>
      <c r="B2001" s="158"/>
      <c r="C2001" s="199" t="s">
        <v>1844</v>
      </c>
      <c r="D2001" s="189"/>
      <c r="E2001" s="190">
        <v>70.8</v>
      </c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9"/>
      <c r="T2001" s="159"/>
      <c r="U2001" s="159"/>
      <c r="V2001" s="159"/>
      <c r="W2001" s="159"/>
      <c r="X2001" s="159"/>
      <c r="Y2001" s="150"/>
      <c r="Z2001" s="150"/>
      <c r="AA2001" s="150"/>
      <c r="AB2001" s="150"/>
      <c r="AC2001" s="150"/>
      <c r="AD2001" s="150"/>
      <c r="AE2001" s="150"/>
      <c r="AF2001" s="150"/>
      <c r="AG2001" s="150" t="s">
        <v>247</v>
      </c>
      <c r="AH2001" s="150">
        <v>0</v>
      </c>
      <c r="AI2001" s="150"/>
      <c r="AJ2001" s="150"/>
      <c r="AK2001" s="150"/>
      <c r="AL2001" s="150"/>
      <c r="AM2001" s="150"/>
      <c r="AN2001" s="150"/>
      <c r="AO2001" s="150"/>
      <c r="AP2001" s="150"/>
      <c r="AQ2001" s="150"/>
      <c r="AR2001" s="150"/>
      <c r="AS2001" s="150"/>
      <c r="AT2001" s="150"/>
      <c r="AU2001" s="150"/>
      <c r="AV2001" s="150"/>
      <c r="AW2001" s="150"/>
      <c r="AX2001" s="150"/>
      <c r="AY2001" s="150"/>
      <c r="AZ2001" s="150"/>
      <c r="BA2001" s="150"/>
      <c r="BB2001" s="150"/>
      <c r="BC2001" s="150"/>
      <c r="BD2001" s="150"/>
      <c r="BE2001" s="150"/>
      <c r="BF2001" s="150"/>
      <c r="BG2001" s="150"/>
      <c r="BH2001" s="150"/>
    </row>
    <row r="2002" spans="1:60" outlineLevel="1" x14ac:dyDescent="0.2">
      <c r="A2002" s="167">
        <v>306</v>
      </c>
      <c r="B2002" s="168" t="s">
        <v>1845</v>
      </c>
      <c r="C2002" s="184" t="s">
        <v>1846</v>
      </c>
      <c r="D2002" s="169" t="s">
        <v>353</v>
      </c>
      <c r="E2002" s="170">
        <v>9.31</v>
      </c>
      <c r="F2002" s="171">
        <v>53.3</v>
      </c>
      <c r="G2002" s="172">
        <f>ROUND(E2002*F2002,2)</f>
        <v>496.22</v>
      </c>
      <c r="H2002" s="171">
        <v>0</v>
      </c>
      <c r="I2002" s="172">
        <f>ROUND(E2002*H2002,2)</f>
        <v>0</v>
      </c>
      <c r="J2002" s="171">
        <v>53.3</v>
      </c>
      <c r="K2002" s="172">
        <f>ROUND(E2002*J2002,2)</f>
        <v>496.22</v>
      </c>
      <c r="L2002" s="172">
        <v>21</v>
      </c>
      <c r="M2002" s="172">
        <f>G2002*(1+L2002/100)</f>
        <v>600.42619999999999</v>
      </c>
      <c r="N2002" s="172">
        <v>0</v>
      </c>
      <c r="O2002" s="172">
        <f>ROUND(E2002*N2002,2)</f>
        <v>0</v>
      </c>
      <c r="P2002" s="172">
        <v>1.3500000000000001E-3</v>
      </c>
      <c r="Q2002" s="172">
        <f>ROUND(E2002*P2002,2)</f>
        <v>0.01</v>
      </c>
      <c r="R2002" s="172" t="s">
        <v>1829</v>
      </c>
      <c r="S2002" s="172" t="s">
        <v>201</v>
      </c>
      <c r="T2002" s="173" t="s">
        <v>201</v>
      </c>
      <c r="U2002" s="159">
        <v>9.1999999999999998E-2</v>
      </c>
      <c r="V2002" s="159">
        <f>ROUND(E2002*U2002,2)</f>
        <v>0.86</v>
      </c>
      <c r="W2002" s="159"/>
      <c r="X2002" s="159" t="s">
        <v>242</v>
      </c>
      <c r="Y2002" s="150"/>
      <c r="Z2002" s="150"/>
      <c r="AA2002" s="150"/>
      <c r="AB2002" s="150"/>
      <c r="AC2002" s="150"/>
      <c r="AD2002" s="150"/>
      <c r="AE2002" s="150"/>
      <c r="AF2002" s="150"/>
      <c r="AG2002" s="150" t="s">
        <v>243</v>
      </c>
      <c r="AH2002" s="150"/>
      <c r="AI2002" s="150"/>
      <c r="AJ2002" s="150"/>
      <c r="AK2002" s="150"/>
      <c r="AL2002" s="150"/>
      <c r="AM2002" s="150"/>
      <c r="AN2002" s="150"/>
      <c r="AO2002" s="150"/>
      <c r="AP2002" s="150"/>
      <c r="AQ2002" s="150"/>
      <c r="AR2002" s="150"/>
      <c r="AS2002" s="150"/>
      <c r="AT2002" s="150"/>
      <c r="AU2002" s="150"/>
      <c r="AV2002" s="150"/>
      <c r="AW2002" s="150"/>
      <c r="AX2002" s="150"/>
      <c r="AY2002" s="150"/>
      <c r="AZ2002" s="150"/>
      <c r="BA2002" s="150"/>
      <c r="BB2002" s="150"/>
      <c r="BC2002" s="150"/>
      <c r="BD2002" s="150"/>
      <c r="BE2002" s="150"/>
      <c r="BF2002" s="150"/>
      <c r="BG2002" s="150"/>
      <c r="BH2002" s="150"/>
    </row>
    <row r="2003" spans="1:60" outlineLevel="1" x14ac:dyDescent="0.2">
      <c r="A2003" s="157"/>
      <c r="B2003" s="158"/>
      <c r="C2003" s="199" t="s">
        <v>1302</v>
      </c>
      <c r="D2003" s="189"/>
      <c r="E2003" s="190"/>
      <c r="F2003" s="159"/>
      <c r="G2003" s="159"/>
      <c r="H2003" s="159"/>
      <c r="I2003" s="159"/>
      <c r="J2003" s="159"/>
      <c r="K2003" s="159"/>
      <c r="L2003" s="159"/>
      <c r="M2003" s="159"/>
      <c r="N2003" s="159"/>
      <c r="O2003" s="159"/>
      <c r="P2003" s="159"/>
      <c r="Q2003" s="159"/>
      <c r="R2003" s="159"/>
      <c r="S2003" s="159"/>
      <c r="T2003" s="159"/>
      <c r="U2003" s="159"/>
      <c r="V2003" s="159"/>
      <c r="W2003" s="159"/>
      <c r="X2003" s="159"/>
      <c r="Y2003" s="150"/>
      <c r="Z2003" s="150"/>
      <c r="AA2003" s="150"/>
      <c r="AB2003" s="150"/>
      <c r="AC2003" s="150"/>
      <c r="AD2003" s="150"/>
      <c r="AE2003" s="150"/>
      <c r="AF2003" s="150"/>
      <c r="AG2003" s="150" t="s">
        <v>247</v>
      </c>
      <c r="AH2003" s="150">
        <v>0</v>
      </c>
      <c r="AI2003" s="150"/>
      <c r="AJ2003" s="150"/>
      <c r="AK2003" s="150"/>
      <c r="AL2003" s="150"/>
      <c r="AM2003" s="150"/>
      <c r="AN2003" s="150"/>
      <c r="AO2003" s="150"/>
      <c r="AP2003" s="150"/>
      <c r="AQ2003" s="150"/>
      <c r="AR2003" s="150"/>
      <c r="AS2003" s="150"/>
      <c r="AT2003" s="150"/>
      <c r="AU2003" s="150"/>
      <c r="AV2003" s="150"/>
      <c r="AW2003" s="150"/>
      <c r="AX2003" s="150"/>
      <c r="AY2003" s="150"/>
      <c r="AZ2003" s="150"/>
      <c r="BA2003" s="150"/>
      <c r="BB2003" s="150"/>
      <c r="BC2003" s="150"/>
      <c r="BD2003" s="150"/>
      <c r="BE2003" s="150"/>
      <c r="BF2003" s="150"/>
      <c r="BG2003" s="150"/>
      <c r="BH2003" s="150"/>
    </row>
    <row r="2004" spans="1:60" outlineLevel="1" x14ac:dyDescent="0.2">
      <c r="A2004" s="157"/>
      <c r="B2004" s="158"/>
      <c r="C2004" s="199" t="s">
        <v>1303</v>
      </c>
      <c r="D2004" s="189"/>
      <c r="E2004" s="190">
        <v>2.2999999999999998</v>
      </c>
      <c r="F2004" s="159"/>
      <c r="G2004" s="159"/>
      <c r="H2004" s="159"/>
      <c r="I2004" s="159"/>
      <c r="J2004" s="159"/>
      <c r="K2004" s="159"/>
      <c r="L2004" s="159"/>
      <c r="M2004" s="159"/>
      <c r="N2004" s="159"/>
      <c r="O2004" s="159"/>
      <c r="P2004" s="159"/>
      <c r="Q2004" s="159"/>
      <c r="R2004" s="159"/>
      <c r="S2004" s="159"/>
      <c r="T2004" s="159"/>
      <c r="U2004" s="159"/>
      <c r="V2004" s="159"/>
      <c r="W2004" s="159"/>
      <c r="X2004" s="159"/>
      <c r="Y2004" s="150"/>
      <c r="Z2004" s="150"/>
      <c r="AA2004" s="150"/>
      <c r="AB2004" s="150"/>
      <c r="AC2004" s="150"/>
      <c r="AD2004" s="150"/>
      <c r="AE2004" s="150"/>
      <c r="AF2004" s="150"/>
      <c r="AG2004" s="150" t="s">
        <v>247</v>
      </c>
      <c r="AH2004" s="150">
        <v>0</v>
      </c>
      <c r="AI2004" s="150"/>
      <c r="AJ2004" s="150"/>
      <c r="AK2004" s="150"/>
      <c r="AL2004" s="150"/>
      <c r="AM2004" s="150"/>
      <c r="AN2004" s="150"/>
      <c r="AO2004" s="150"/>
      <c r="AP2004" s="150"/>
      <c r="AQ2004" s="150"/>
      <c r="AR2004" s="150"/>
      <c r="AS2004" s="150"/>
      <c r="AT2004" s="150"/>
      <c r="AU2004" s="150"/>
      <c r="AV2004" s="150"/>
      <c r="AW2004" s="150"/>
      <c r="AX2004" s="150"/>
      <c r="AY2004" s="150"/>
      <c r="AZ2004" s="150"/>
      <c r="BA2004" s="150"/>
      <c r="BB2004" s="150"/>
      <c r="BC2004" s="150"/>
      <c r="BD2004" s="150"/>
      <c r="BE2004" s="150"/>
      <c r="BF2004" s="150"/>
      <c r="BG2004" s="150"/>
      <c r="BH2004" s="150"/>
    </row>
    <row r="2005" spans="1:60" outlineLevel="1" x14ac:dyDescent="0.2">
      <c r="A2005" s="157"/>
      <c r="B2005" s="158"/>
      <c r="C2005" s="199" t="s">
        <v>460</v>
      </c>
      <c r="D2005" s="189"/>
      <c r="E2005" s="190"/>
      <c r="F2005" s="159"/>
      <c r="G2005" s="159"/>
      <c r="H2005" s="159"/>
      <c r="I2005" s="159"/>
      <c r="J2005" s="159"/>
      <c r="K2005" s="159"/>
      <c r="L2005" s="159"/>
      <c r="M2005" s="159"/>
      <c r="N2005" s="159"/>
      <c r="O2005" s="159"/>
      <c r="P2005" s="159"/>
      <c r="Q2005" s="159"/>
      <c r="R2005" s="159"/>
      <c r="S2005" s="159"/>
      <c r="T2005" s="159"/>
      <c r="U2005" s="159"/>
      <c r="V2005" s="159"/>
      <c r="W2005" s="159"/>
      <c r="X2005" s="159"/>
      <c r="Y2005" s="150"/>
      <c r="Z2005" s="150"/>
      <c r="AA2005" s="150"/>
      <c r="AB2005" s="150"/>
      <c r="AC2005" s="150"/>
      <c r="AD2005" s="150"/>
      <c r="AE2005" s="150"/>
      <c r="AF2005" s="150"/>
      <c r="AG2005" s="150" t="s">
        <v>247</v>
      </c>
      <c r="AH2005" s="150">
        <v>0</v>
      </c>
      <c r="AI2005" s="150"/>
      <c r="AJ2005" s="150"/>
      <c r="AK2005" s="150"/>
      <c r="AL2005" s="150"/>
      <c r="AM2005" s="150"/>
      <c r="AN2005" s="150"/>
      <c r="AO2005" s="150"/>
      <c r="AP2005" s="150"/>
      <c r="AQ2005" s="150"/>
      <c r="AR2005" s="150"/>
      <c r="AS2005" s="150"/>
      <c r="AT2005" s="150"/>
      <c r="AU2005" s="150"/>
      <c r="AV2005" s="150"/>
      <c r="AW2005" s="150"/>
      <c r="AX2005" s="150"/>
      <c r="AY2005" s="150"/>
      <c r="AZ2005" s="150"/>
      <c r="BA2005" s="150"/>
      <c r="BB2005" s="150"/>
      <c r="BC2005" s="150"/>
      <c r="BD2005" s="150"/>
      <c r="BE2005" s="150"/>
      <c r="BF2005" s="150"/>
      <c r="BG2005" s="150"/>
      <c r="BH2005" s="150"/>
    </row>
    <row r="2006" spans="1:60" outlineLevel="1" x14ac:dyDescent="0.2">
      <c r="A2006" s="157"/>
      <c r="B2006" s="158"/>
      <c r="C2006" s="199" t="s">
        <v>1304</v>
      </c>
      <c r="D2006" s="189"/>
      <c r="E2006" s="190">
        <v>7.01</v>
      </c>
      <c r="F2006" s="159"/>
      <c r="G2006" s="159"/>
      <c r="H2006" s="159"/>
      <c r="I2006" s="159"/>
      <c r="J2006" s="159"/>
      <c r="K2006" s="159"/>
      <c r="L2006" s="159"/>
      <c r="M2006" s="159"/>
      <c r="N2006" s="159"/>
      <c r="O2006" s="159"/>
      <c r="P2006" s="159"/>
      <c r="Q2006" s="159"/>
      <c r="R2006" s="159"/>
      <c r="S2006" s="159"/>
      <c r="T2006" s="159"/>
      <c r="U2006" s="159"/>
      <c r="V2006" s="159"/>
      <c r="W2006" s="159"/>
      <c r="X2006" s="159"/>
      <c r="Y2006" s="150"/>
      <c r="Z2006" s="150"/>
      <c r="AA2006" s="150"/>
      <c r="AB2006" s="150"/>
      <c r="AC2006" s="150"/>
      <c r="AD2006" s="150"/>
      <c r="AE2006" s="150"/>
      <c r="AF2006" s="150"/>
      <c r="AG2006" s="150" t="s">
        <v>247</v>
      </c>
      <c r="AH2006" s="150">
        <v>0</v>
      </c>
      <c r="AI2006" s="150"/>
      <c r="AJ2006" s="150"/>
      <c r="AK2006" s="150"/>
      <c r="AL2006" s="150"/>
      <c r="AM2006" s="150"/>
      <c r="AN2006" s="150"/>
      <c r="AO2006" s="150"/>
      <c r="AP2006" s="150"/>
      <c r="AQ2006" s="150"/>
      <c r="AR2006" s="150"/>
      <c r="AS2006" s="150"/>
      <c r="AT2006" s="150"/>
      <c r="AU2006" s="150"/>
      <c r="AV2006" s="150"/>
      <c r="AW2006" s="150"/>
      <c r="AX2006" s="150"/>
      <c r="AY2006" s="150"/>
      <c r="AZ2006" s="150"/>
      <c r="BA2006" s="150"/>
      <c r="BB2006" s="150"/>
      <c r="BC2006" s="150"/>
      <c r="BD2006" s="150"/>
      <c r="BE2006" s="150"/>
      <c r="BF2006" s="150"/>
      <c r="BG2006" s="150"/>
      <c r="BH2006" s="150"/>
    </row>
    <row r="2007" spans="1:60" outlineLevel="1" x14ac:dyDescent="0.2">
      <c r="A2007" s="167">
        <v>307</v>
      </c>
      <c r="B2007" s="168" t="s">
        <v>1847</v>
      </c>
      <c r="C2007" s="184" t="s">
        <v>1848</v>
      </c>
      <c r="D2007" s="169" t="s">
        <v>353</v>
      </c>
      <c r="E2007" s="170">
        <v>37.9</v>
      </c>
      <c r="F2007" s="171">
        <v>33.299999999999997</v>
      </c>
      <c r="G2007" s="172">
        <f>ROUND(E2007*F2007,2)</f>
        <v>1262.07</v>
      </c>
      <c r="H2007" s="171">
        <v>0</v>
      </c>
      <c r="I2007" s="172">
        <f>ROUND(E2007*H2007,2)</f>
        <v>0</v>
      </c>
      <c r="J2007" s="171">
        <v>33.299999999999997</v>
      </c>
      <c r="K2007" s="172">
        <f>ROUND(E2007*J2007,2)</f>
        <v>1262.07</v>
      </c>
      <c r="L2007" s="172">
        <v>21</v>
      </c>
      <c r="M2007" s="172">
        <f>G2007*(1+L2007/100)</f>
        <v>1527.1046999999999</v>
      </c>
      <c r="N2007" s="172">
        <v>0</v>
      </c>
      <c r="O2007" s="172">
        <f>ROUND(E2007*N2007,2)</f>
        <v>0</v>
      </c>
      <c r="P2007" s="172">
        <v>2.2599999999999999E-3</v>
      </c>
      <c r="Q2007" s="172">
        <f>ROUND(E2007*P2007,2)</f>
        <v>0.09</v>
      </c>
      <c r="R2007" s="172" t="s">
        <v>1829</v>
      </c>
      <c r="S2007" s="172" t="s">
        <v>201</v>
      </c>
      <c r="T2007" s="173" t="s">
        <v>201</v>
      </c>
      <c r="U2007" s="159">
        <v>5.7500000000000002E-2</v>
      </c>
      <c r="V2007" s="159">
        <f>ROUND(E2007*U2007,2)</f>
        <v>2.1800000000000002</v>
      </c>
      <c r="W2007" s="159"/>
      <c r="X2007" s="159" t="s">
        <v>242</v>
      </c>
      <c r="Y2007" s="150"/>
      <c r="Z2007" s="150"/>
      <c r="AA2007" s="150"/>
      <c r="AB2007" s="150"/>
      <c r="AC2007" s="150"/>
      <c r="AD2007" s="150"/>
      <c r="AE2007" s="150"/>
      <c r="AF2007" s="150"/>
      <c r="AG2007" s="150" t="s">
        <v>243</v>
      </c>
      <c r="AH2007" s="150"/>
      <c r="AI2007" s="150"/>
      <c r="AJ2007" s="150"/>
      <c r="AK2007" s="150"/>
      <c r="AL2007" s="150"/>
      <c r="AM2007" s="150"/>
      <c r="AN2007" s="150"/>
      <c r="AO2007" s="150"/>
      <c r="AP2007" s="150"/>
      <c r="AQ2007" s="150"/>
      <c r="AR2007" s="150"/>
      <c r="AS2007" s="150"/>
      <c r="AT2007" s="150"/>
      <c r="AU2007" s="150"/>
      <c r="AV2007" s="150"/>
      <c r="AW2007" s="150"/>
      <c r="AX2007" s="150"/>
      <c r="AY2007" s="150"/>
      <c r="AZ2007" s="150"/>
      <c r="BA2007" s="150"/>
      <c r="BB2007" s="150"/>
      <c r="BC2007" s="150"/>
      <c r="BD2007" s="150"/>
      <c r="BE2007" s="150"/>
      <c r="BF2007" s="150"/>
      <c r="BG2007" s="150"/>
      <c r="BH2007" s="150"/>
    </row>
    <row r="2008" spans="1:60" outlineLevel="1" x14ac:dyDescent="0.2">
      <c r="A2008" s="157"/>
      <c r="B2008" s="158"/>
      <c r="C2008" s="199" t="s">
        <v>1849</v>
      </c>
      <c r="D2008" s="189"/>
      <c r="E2008" s="190"/>
      <c r="F2008" s="159"/>
      <c r="G2008" s="159"/>
      <c r="H2008" s="159"/>
      <c r="I2008" s="159"/>
      <c r="J2008" s="159"/>
      <c r="K2008" s="159"/>
      <c r="L2008" s="159"/>
      <c r="M2008" s="159"/>
      <c r="N2008" s="159"/>
      <c r="O2008" s="159"/>
      <c r="P2008" s="159"/>
      <c r="Q2008" s="159"/>
      <c r="R2008" s="159"/>
      <c r="S2008" s="159"/>
      <c r="T2008" s="159"/>
      <c r="U2008" s="159"/>
      <c r="V2008" s="159"/>
      <c r="W2008" s="159"/>
      <c r="X2008" s="159"/>
      <c r="Y2008" s="150"/>
      <c r="Z2008" s="150"/>
      <c r="AA2008" s="150"/>
      <c r="AB2008" s="150"/>
      <c r="AC2008" s="150"/>
      <c r="AD2008" s="150"/>
      <c r="AE2008" s="150"/>
      <c r="AF2008" s="150"/>
      <c r="AG2008" s="150" t="s">
        <v>247</v>
      </c>
      <c r="AH2008" s="150">
        <v>0</v>
      </c>
      <c r="AI2008" s="150"/>
      <c r="AJ2008" s="150"/>
      <c r="AK2008" s="150"/>
      <c r="AL2008" s="150"/>
      <c r="AM2008" s="150"/>
      <c r="AN2008" s="150"/>
      <c r="AO2008" s="150"/>
      <c r="AP2008" s="150"/>
      <c r="AQ2008" s="150"/>
      <c r="AR2008" s="150"/>
      <c r="AS2008" s="150"/>
      <c r="AT2008" s="150"/>
      <c r="AU2008" s="150"/>
      <c r="AV2008" s="150"/>
      <c r="AW2008" s="150"/>
      <c r="AX2008" s="150"/>
      <c r="AY2008" s="150"/>
      <c r="AZ2008" s="150"/>
      <c r="BA2008" s="150"/>
      <c r="BB2008" s="150"/>
      <c r="BC2008" s="150"/>
      <c r="BD2008" s="150"/>
      <c r="BE2008" s="150"/>
      <c r="BF2008" s="150"/>
      <c r="BG2008" s="150"/>
      <c r="BH2008" s="150"/>
    </row>
    <row r="2009" spans="1:60" outlineLevel="1" x14ac:dyDescent="0.2">
      <c r="A2009" s="157"/>
      <c r="B2009" s="158"/>
      <c r="C2009" s="199" t="s">
        <v>1850</v>
      </c>
      <c r="D2009" s="189"/>
      <c r="E2009" s="190">
        <v>19.2</v>
      </c>
      <c r="F2009" s="159"/>
      <c r="G2009" s="159"/>
      <c r="H2009" s="159"/>
      <c r="I2009" s="159"/>
      <c r="J2009" s="159"/>
      <c r="K2009" s="159"/>
      <c r="L2009" s="159"/>
      <c r="M2009" s="159"/>
      <c r="N2009" s="159"/>
      <c r="O2009" s="159"/>
      <c r="P2009" s="159"/>
      <c r="Q2009" s="159"/>
      <c r="R2009" s="159"/>
      <c r="S2009" s="159"/>
      <c r="T2009" s="159"/>
      <c r="U2009" s="159"/>
      <c r="V2009" s="159"/>
      <c r="W2009" s="159"/>
      <c r="X2009" s="159"/>
      <c r="Y2009" s="150"/>
      <c r="Z2009" s="150"/>
      <c r="AA2009" s="150"/>
      <c r="AB2009" s="150"/>
      <c r="AC2009" s="150"/>
      <c r="AD2009" s="150"/>
      <c r="AE2009" s="150"/>
      <c r="AF2009" s="150"/>
      <c r="AG2009" s="150" t="s">
        <v>247</v>
      </c>
      <c r="AH2009" s="150">
        <v>0</v>
      </c>
      <c r="AI2009" s="150"/>
      <c r="AJ2009" s="150"/>
      <c r="AK2009" s="150"/>
      <c r="AL2009" s="150"/>
      <c r="AM2009" s="150"/>
      <c r="AN2009" s="150"/>
      <c r="AO2009" s="150"/>
      <c r="AP2009" s="150"/>
      <c r="AQ2009" s="150"/>
      <c r="AR2009" s="150"/>
      <c r="AS2009" s="150"/>
      <c r="AT2009" s="150"/>
      <c r="AU2009" s="150"/>
      <c r="AV2009" s="150"/>
      <c r="AW2009" s="150"/>
      <c r="AX2009" s="150"/>
      <c r="AY2009" s="150"/>
      <c r="AZ2009" s="150"/>
      <c r="BA2009" s="150"/>
      <c r="BB2009" s="150"/>
      <c r="BC2009" s="150"/>
      <c r="BD2009" s="150"/>
      <c r="BE2009" s="150"/>
      <c r="BF2009" s="150"/>
      <c r="BG2009" s="150"/>
      <c r="BH2009" s="150"/>
    </row>
    <row r="2010" spans="1:60" outlineLevel="1" x14ac:dyDescent="0.2">
      <c r="A2010" s="157"/>
      <c r="B2010" s="158"/>
      <c r="C2010" s="199" t="s">
        <v>1851</v>
      </c>
      <c r="D2010" s="189"/>
      <c r="E2010" s="190">
        <v>10.1</v>
      </c>
      <c r="F2010" s="159"/>
      <c r="G2010" s="159"/>
      <c r="H2010" s="159"/>
      <c r="I2010" s="159"/>
      <c r="J2010" s="159"/>
      <c r="K2010" s="159"/>
      <c r="L2010" s="159"/>
      <c r="M2010" s="159"/>
      <c r="N2010" s="159"/>
      <c r="O2010" s="159"/>
      <c r="P2010" s="159"/>
      <c r="Q2010" s="159"/>
      <c r="R2010" s="159"/>
      <c r="S2010" s="159"/>
      <c r="T2010" s="159"/>
      <c r="U2010" s="159"/>
      <c r="V2010" s="159"/>
      <c r="W2010" s="159"/>
      <c r="X2010" s="159"/>
      <c r="Y2010" s="150"/>
      <c r="Z2010" s="150"/>
      <c r="AA2010" s="150"/>
      <c r="AB2010" s="150"/>
      <c r="AC2010" s="150"/>
      <c r="AD2010" s="150"/>
      <c r="AE2010" s="150"/>
      <c r="AF2010" s="150"/>
      <c r="AG2010" s="150" t="s">
        <v>247</v>
      </c>
      <c r="AH2010" s="150">
        <v>0</v>
      </c>
      <c r="AI2010" s="150"/>
      <c r="AJ2010" s="150"/>
      <c r="AK2010" s="150"/>
      <c r="AL2010" s="150"/>
      <c r="AM2010" s="150"/>
      <c r="AN2010" s="150"/>
      <c r="AO2010" s="150"/>
      <c r="AP2010" s="150"/>
      <c r="AQ2010" s="150"/>
      <c r="AR2010" s="150"/>
      <c r="AS2010" s="150"/>
      <c r="AT2010" s="150"/>
      <c r="AU2010" s="150"/>
      <c r="AV2010" s="150"/>
      <c r="AW2010" s="150"/>
      <c r="AX2010" s="150"/>
      <c r="AY2010" s="150"/>
      <c r="AZ2010" s="150"/>
      <c r="BA2010" s="150"/>
      <c r="BB2010" s="150"/>
      <c r="BC2010" s="150"/>
      <c r="BD2010" s="150"/>
      <c r="BE2010" s="150"/>
      <c r="BF2010" s="150"/>
      <c r="BG2010" s="150"/>
      <c r="BH2010" s="150"/>
    </row>
    <row r="2011" spans="1:60" outlineLevel="1" x14ac:dyDescent="0.2">
      <c r="A2011" s="157"/>
      <c r="B2011" s="158"/>
      <c r="C2011" s="199" t="s">
        <v>1852</v>
      </c>
      <c r="D2011" s="189"/>
      <c r="E2011" s="190">
        <v>8.6</v>
      </c>
      <c r="F2011" s="159"/>
      <c r="G2011" s="159"/>
      <c r="H2011" s="159"/>
      <c r="I2011" s="159"/>
      <c r="J2011" s="159"/>
      <c r="K2011" s="159"/>
      <c r="L2011" s="159"/>
      <c r="M2011" s="159"/>
      <c r="N2011" s="159"/>
      <c r="O2011" s="159"/>
      <c r="P2011" s="159"/>
      <c r="Q2011" s="159"/>
      <c r="R2011" s="159"/>
      <c r="S2011" s="159"/>
      <c r="T2011" s="159"/>
      <c r="U2011" s="159"/>
      <c r="V2011" s="159"/>
      <c r="W2011" s="159"/>
      <c r="X2011" s="159"/>
      <c r="Y2011" s="150"/>
      <c r="Z2011" s="150"/>
      <c r="AA2011" s="150"/>
      <c r="AB2011" s="150"/>
      <c r="AC2011" s="150"/>
      <c r="AD2011" s="150"/>
      <c r="AE2011" s="150"/>
      <c r="AF2011" s="150"/>
      <c r="AG2011" s="150" t="s">
        <v>247</v>
      </c>
      <c r="AH2011" s="150">
        <v>0</v>
      </c>
      <c r="AI2011" s="150"/>
      <c r="AJ2011" s="150"/>
      <c r="AK2011" s="150"/>
      <c r="AL2011" s="150"/>
      <c r="AM2011" s="150"/>
      <c r="AN2011" s="150"/>
      <c r="AO2011" s="150"/>
      <c r="AP2011" s="150"/>
      <c r="AQ2011" s="150"/>
      <c r="AR2011" s="150"/>
      <c r="AS2011" s="150"/>
      <c r="AT2011" s="150"/>
      <c r="AU2011" s="150"/>
      <c r="AV2011" s="150"/>
      <c r="AW2011" s="150"/>
      <c r="AX2011" s="150"/>
      <c r="AY2011" s="150"/>
      <c r="AZ2011" s="150"/>
      <c r="BA2011" s="150"/>
      <c r="BB2011" s="150"/>
      <c r="BC2011" s="150"/>
      <c r="BD2011" s="150"/>
      <c r="BE2011" s="150"/>
      <c r="BF2011" s="150"/>
      <c r="BG2011" s="150"/>
      <c r="BH2011" s="150"/>
    </row>
    <row r="2012" spans="1:60" ht="22.5" outlineLevel="1" x14ac:dyDescent="0.2">
      <c r="A2012" s="167">
        <v>308</v>
      </c>
      <c r="B2012" s="168" t="s">
        <v>1853</v>
      </c>
      <c r="C2012" s="184" t="s">
        <v>1854</v>
      </c>
      <c r="D2012" s="169" t="s">
        <v>353</v>
      </c>
      <c r="E2012" s="170">
        <v>2.7</v>
      </c>
      <c r="F2012" s="171">
        <v>569</v>
      </c>
      <c r="G2012" s="172">
        <f>ROUND(E2012*F2012,2)</f>
        <v>1536.3</v>
      </c>
      <c r="H2012" s="171">
        <v>0</v>
      </c>
      <c r="I2012" s="172">
        <f>ROUND(E2012*H2012,2)</f>
        <v>0</v>
      </c>
      <c r="J2012" s="171">
        <v>569</v>
      </c>
      <c r="K2012" s="172">
        <f>ROUND(E2012*J2012,2)</f>
        <v>1536.3</v>
      </c>
      <c r="L2012" s="172">
        <v>21</v>
      </c>
      <c r="M2012" s="172">
        <f>G2012*(1+L2012/100)</f>
        <v>1858.923</v>
      </c>
      <c r="N2012" s="172">
        <v>1.24E-3</v>
      </c>
      <c r="O2012" s="172">
        <f>ROUND(E2012*N2012,2)</f>
        <v>0</v>
      </c>
      <c r="P2012" s="172">
        <v>0</v>
      </c>
      <c r="Q2012" s="172">
        <f>ROUND(E2012*P2012,2)</f>
        <v>0</v>
      </c>
      <c r="R2012" s="172"/>
      <c r="S2012" s="172" t="s">
        <v>438</v>
      </c>
      <c r="T2012" s="173" t="s">
        <v>201</v>
      </c>
      <c r="U2012" s="159">
        <v>0.69230000000000003</v>
      </c>
      <c r="V2012" s="159">
        <f>ROUND(E2012*U2012,2)</f>
        <v>1.87</v>
      </c>
      <c r="W2012" s="159"/>
      <c r="X2012" s="159" t="s">
        <v>242</v>
      </c>
      <c r="Y2012" s="150"/>
      <c r="Z2012" s="150"/>
      <c r="AA2012" s="150"/>
      <c r="AB2012" s="150"/>
      <c r="AC2012" s="150"/>
      <c r="AD2012" s="150"/>
      <c r="AE2012" s="150"/>
      <c r="AF2012" s="150"/>
      <c r="AG2012" s="150" t="s">
        <v>243</v>
      </c>
      <c r="AH2012" s="150"/>
      <c r="AI2012" s="150"/>
      <c r="AJ2012" s="150"/>
      <c r="AK2012" s="150"/>
      <c r="AL2012" s="150"/>
      <c r="AM2012" s="150"/>
      <c r="AN2012" s="150"/>
      <c r="AO2012" s="150"/>
      <c r="AP2012" s="150"/>
      <c r="AQ2012" s="150"/>
      <c r="AR2012" s="150"/>
      <c r="AS2012" s="150"/>
      <c r="AT2012" s="150"/>
      <c r="AU2012" s="150"/>
      <c r="AV2012" s="150"/>
      <c r="AW2012" s="150"/>
      <c r="AX2012" s="150"/>
      <c r="AY2012" s="150"/>
      <c r="AZ2012" s="150"/>
      <c r="BA2012" s="150"/>
      <c r="BB2012" s="150"/>
      <c r="BC2012" s="150"/>
      <c r="BD2012" s="150"/>
      <c r="BE2012" s="150"/>
      <c r="BF2012" s="150"/>
      <c r="BG2012" s="150"/>
      <c r="BH2012" s="150"/>
    </row>
    <row r="2013" spans="1:60" outlineLevel="1" x14ac:dyDescent="0.2">
      <c r="A2013" s="157"/>
      <c r="B2013" s="158"/>
      <c r="C2013" s="262" t="s">
        <v>1834</v>
      </c>
      <c r="D2013" s="263"/>
      <c r="E2013" s="263"/>
      <c r="F2013" s="263"/>
      <c r="G2013" s="263"/>
      <c r="H2013" s="159"/>
      <c r="I2013" s="159"/>
      <c r="J2013" s="159"/>
      <c r="K2013" s="159"/>
      <c r="L2013" s="159"/>
      <c r="M2013" s="159"/>
      <c r="N2013" s="159"/>
      <c r="O2013" s="159"/>
      <c r="P2013" s="159"/>
      <c r="Q2013" s="159"/>
      <c r="R2013" s="159"/>
      <c r="S2013" s="159"/>
      <c r="T2013" s="159"/>
      <c r="U2013" s="159"/>
      <c r="V2013" s="159"/>
      <c r="W2013" s="159"/>
      <c r="X2013" s="159"/>
      <c r="Y2013" s="150"/>
      <c r="Z2013" s="150"/>
      <c r="AA2013" s="150"/>
      <c r="AB2013" s="150"/>
      <c r="AC2013" s="150"/>
      <c r="AD2013" s="150"/>
      <c r="AE2013" s="150"/>
      <c r="AF2013" s="150"/>
      <c r="AG2013" s="150" t="s">
        <v>206</v>
      </c>
      <c r="AH2013" s="150"/>
      <c r="AI2013" s="150"/>
      <c r="AJ2013" s="150"/>
      <c r="AK2013" s="150"/>
      <c r="AL2013" s="150"/>
      <c r="AM2013" s="150"/>
      <c r="AN2013" s="150"/>
      <c r="AO2013" s="150"/>
      <c r="AP2013" s="150"/>
      <c r="AQ2013" s="150"/>
      <c r="AR2013" s="150"/>
      <c r="AS2013" s="150"/>
      <c r="AT2013" s="150"/>
      <c r="AU2013" s="150"/>
      <c r="AV2013" s="150"/>
      <c r="AW2013" s="150"/>
      <c r="AX2013" s="150"/>
      <c r="AY2013" s="150"/>
      <c r="AZ2013" s="150"/>
      <c r="BA2013" s="150"/>
      <c r="BB2013" s="150"/>
      <c r="BC2013" s="150"/>
      <c r="BD2013" s="150"/>
      <c r="BE2013" s="150"/>
      <c r="BF2013" s="150"/>
      <c r="BG2013" s="150"/>
      <c r="BH2013" s="150"/>
    </row>
    <row r="2014" spans="1:60" outlineLevel="1" x14ac:dyDescent="0.2">
      <c r="A2014" s="157"/>
      <c r="B2014" s="158"/>
      <c r="C2014" s="199" t="s">
        <v>1830</v>
      </c>
      <c r="D2014" s="189"/>
      <c r="E2014" s="190"/>
      <c r="F2014" s="159"/>
      <c r="G2014" s="159"/>
      <c r="H2014" s="159"/>
      <c r="I2014" s="159"/>
      <c r="J2014" s="159"/>
      <c r="K2014" s="159"/>
      <c r="L2014" s="159"/>
      <c r="M2014" s="159"/>
      <c r="N2014" s="159"/>
      <c r="O2014" s="159"/>
      <c r="P2014" s="159"/>
      <c r="Q2014" s="159"/>
      <c r="R2014" s="159"/>
      <c r="S2014" s="159"/>
      <c r="T2014" s="159"/>
      <c r="U2014" s="159"/>
      <c r="V2014" s="159"/>
      <c r="W2014" s="159"/>
      <c r="X2014" s="159"/>
      <c r="Y2014" s="150"/>
      <c r="Z2014" s="150"/>
      <c r="AA2014" s="150"/>
      <c r="AB2014" s="150"/>
      <c r="AC2014" s="150"/>
      <c r="AD2014" s="150"/>
      <c r="AE2014" s="150"/>
      <c r="AF2014" s="150"/>
      <c r="AG2014" s="150" t="s">
        <v>247</v>
      </c>
      <c r="AH2014" s="150">
        <v>0</v>
      </c>
      <c r="AI2014" s="150"/>
      <c r="AJ2014" s="150"/>
      <c r="AK2014" s="150"/>
      <c r="AL2014" s="150"/>
      <c r="AM2014" s="150"/>
      <c r="AN2014" s="150"/>
      <c r="AO2014" s="150"/>
      <c r="AP2014" s="150"/>
      <c r="AQ2014" s="150"/>
      <c r="AR2014" s="150"/>
      <c r="AS2014" s="150"/>
      <c r="AT2014" s="150"/>
      <c r="AU2014" s="150"/>
      <c r="AV2014" s="150"/>
      <c r="AW2014" s="150"/>
      <c r="AX2014" s="150"/>
      <c r="AY2014" s="150"/>
      <c r="AZ2014" s="150"/>
      <c r="BA2014" s="150"/>
      <c r="BB2014" s="150"/>
      <c r="BC2014" s="150"/>
      <c r="BD2014" s="150"/>
      <c r="BE2014" s="150"/>
      <c r="BF2014" s="150"/>
      <c r="BG2014" s="150"/>
      <c r="BH2014" s="150"/>
    </row>
    <row r="2015" spans="1:60" outlineLevel="1" x14ac:dyDescent="0.2">
      <c r="A2015" s="157"/>
      <c r="B2015" s="158"/>
      <c r="C2015" s="199" t="s">
        <v>1855</v>
      </c>
      <c r="D2015" s="189"/>
      <c r="E2015" s="190">
        <v>2.7</v>
      </c>
      <c r="F2015" s="159"/>
      <c r="G2015" s="159"/>
      <c r="H2015" s="159"/>
      <c r="I2015" s="159"/>
      <c r="J2015" s="159"/>
      <c r="K2015" s="159"/>
      <c r="L2015" s="159"/>
      <c r="M2015" s="159"/>
      <c r="N2015" s="159"/>
      <c r="O2015" s="159"/>
      <c r="P2015" s="159"/>
      <c r="Q2015" s="159"/>
      <c r="R2015" s="159"/>
      <c r="S2015" s="159"/>
      <c r="T2015" s="159"/>
      <c r="U2015" s="159"/>
      <c r="V2015" s="159"/>
      <c r="W2015" s="159"/>
      <c r="X2015" s="159"/>
      <c r="Y2015" s="150"/>
      <c r="Z2015" s="150"/>
      <c r="AA2015" s="150"/>
      <c r="AB2015" s="150"/>
      <c r="AC2015" s="150"/>
      <c r="AD2015" s="150"/>
      <c r="AE2015" s="150"/>
      <c r="AF2015" s="150"/>
      <c r="AG2015" s="150" t="s">
        <v>247</v>
      </c>
      <c r="AH2015" s="150">
        <v>0</v>
      </c>
      <c r="AI2015" s="150"/>
      <c r="AJ2015" s="150"/>
      <c r="AK2015" s="150"/>
      <c r="AL2015" s="150"/>
      <c r="AM2015" s="150"/>
      <c r="AN2015" s="150"/>
      <c r="AO2015" s="150"/>
      <c r="AP2015" s="150"/>
      <c r="AQ2015" s="150"/>
      <c r="AR2015" s="150"/>
      <c r="AS2015" s="150"/>
      <c r="AT2015" s="150"/>
      <c r="AU2015" s="150"/>
      <c r="AV2015" s="150"/>
      <c r="AW2015" s="150"/>
      <c r="AX2015" s="150"/>
      <c r="AY2015" s="150"/>
      <c r="AZ2015" s="150"/>
      <c r="BA2015" s="150"/>
      <c r="BB2015" s="150"/>
      <c r="BC2015" s="150"/>
      <c r="BD2015" s="150"/>
      <c r="BE2015" s="150"/>
      <c r="BF2015" s="150"/>
      <c r="BG2015" s="150"/>
      <c r="BH2015" s="150"/>
    </row>
    <row r="2016" spans="1:60" ht="22.5" outlineLevel="1" x14ac:dyDescent="0.2">
      <c r="A2016" s="167">
        <v>309</v>
      </c>
      <c r="B2016" s="168" t="s">
        <v>1856</v>
      </c>
      <c r="C2016" s="184" t="s">
        <v>1857</v>
      </c>
      <c r="D2016" s="169" t="s">
        <v>353</v>
      </c>
      <c r="E2016" s="170">
        <v>2.9</v>
      </c>
      <c r="F2016" s="171">
        <v>727</v>
      </c>
      <c r="G2016" s="172">
        <f>ROUND(E2016*F2016,2)</f>
        <v>2108.3000000000002</v>
      </c>
      <c r="H2016" s="171">
        <v>0</v>
      </c>
      <c r="I2016" s="172">
        <f>ROUND(E2016*H2016,2)</f>
        <v>0</v>
      </c>
      <c r="J2016" s="171">
        <v>727</v>
      </c>
      <c r="K2016" s="172">
        <f>ROUND(E2016*J2016,2)</f>
        <v>2108.3000000000002</v>
      </c>
      <c r="L2016" s="172">
        <v>21</v>
      </c>
      <c r="M2016" s="172">
        <f>G2016*(1+L2016/100)</f>
        <v>2551.0430000000001</v>
      </c>
      <c r="N2016" s="172">
        <v>2.0799999999999998E-3</v>
      </c>
      <c r="O2016" s="172">
        <f>ROUND(E2016*N2016,2)</f>
        <v>0.01</v>
      </c>
      <c r="P2016" s="172">
        <v>0</v>
      </c>
      <c r="Q2016" s="172">
        <f>ROUND(E2016*P2016,2)</f>
        <v>0</v>
      </c>
      <c r="R2016" s="172"/>
      <c r="S2016" s="172" t="s">
        <v>438</v>
      </c>
      <c r="T2016" s="173" t="s">
        <v>201</v>
      </c>
      <c r="U2016" s="159">
        <v>0.77395000000000003</v>
      </c>
      <c r="V2016" s="159">
        <f>ROUND(E2016*U2016,2)</f>
        <v>2.2400000000000002</v>
      </c>
      <c r="W2016" s="159"/>
      <c r="X2016" s="159" t="s">
        <v>242</v>
      </c>
      <c r="Y2016" s="150"/>
      <c r="Z2016" s="150"/>
      <c r="AA2016" s="150"/>
      <c r="AB2016" s="150"/>
      <c r="AC2016" s="150"/>
      <c r="AD2016" s="150"/>
      <c r="AE2016" s="150"/>
      <c r="AF2016" s="150"/>
      <c r="AG2016" s="150" t="s">
        <v>243</v>
      </c>
      <c r="AH2016" s="150"/>
      <c r="AI2016" s="150"/>
      <c r="AJ2016" s="150"/>
      <c r="AK2016" s="150"/>
      <c r="AL2016" s="150"/>
      <c r="AM2016" s="150"/>
      <c r="AN2016" s="150"/>
      <c r="AO2016" s="150"/>
      <c r="AP2016" s="150"/>
      <c r="AQ2016" s="150"/>
      <c r="AR2016" s="150"/>
      <c r="AS2016" s="150"/>
      <c r="AT2016" s="150"/>
      <c r="AU2016" s="150"/>
      <c r="AV2016" s="150"/>
      <c r="AW2016" s="150"/>
      <c r="AX2016" s="150"/>
      <c r="AY2016" s="150"/>
      <c r="AZ2016" s="150"/>
      <c r="BA2016" s="150"/>
      <c r="BB2016" s="150"/>
      <c r="BC2016" s="150"/>
      <c r="BD2016" s="150"/>
      <c r="BE2016" s="150"/>
      <c r="BF2016" s="150"/>
      <c r="BG2016" s="150"/>
      <c r="BH2016" s="150"/>
    </row>
    <row r="2017" spans="1:60" outlineLevel="1" x14ac:dyDescent="0.2">
      <c r="A2017" s="157"/>
      <c r="B2017" s="158"/>
      <c r="C2017" s="262" t="s">
        <v>1834</v>
      </c>
      <c r="D2017" s="263"/>
      <c r="E2017" s="263"/>
      <c r="F2017" s="263"/>
      <c r="G2017" s="263"/>
      <c r="H2017" s="159"/>
      <c r="I2017" s="159"/>
      <c r="J2017" s="159"/>
      <c r="K2017" s="159"/>
      <c r="L2017" s="159"/>
      <c r="M2017" s="159"/>
      <c r="N2017" s="159"/>
      <c r="O2017" s="159"/>
      <c r="P2017" s="159"/>
      <c r="Q2017" s="159"/>
      <c r="R2017" s="159"/>
      <c r="S2017" s="159"/>
      <c r="T2017" s="159"/>
      <c r="U2017" s="159"/>
      <c r="V2017" s="159"/>
      <c r="W2017" s="159"/>
      <c r="X2017" s="159"/>
      <c r="Y2017" s="150"/>
      <c r="Z2017" s="150"/>
      <c r="AA2017" s="150"/>
      <c r="AB2017" s="150"/>
      <c r="AC2017" s="150"/>
      <c r="AD2017" s="150"/>
      <c r="AE2017" s="150"/>
      <c r="AF2017" s="150"/>
      <c r="AG2017" s="150" t="s">
        <v>206</v>
      </c>
      <c r="AH2017" s="150"/>
      <c r="AI2017" s="150"/>
      <c r="AJ2017" s="150"/>
      <c r="AK2017" s="150"/>
      <c r="AL2017" s="150"/>
      <c r="AM2017" s="150"/>
      <c r="AN2017" s="150"/>
      <c r="AO2017" s="150"/>
      <c r="AP2017" s="150"/>
      <c r="AQ2017" s="150"/>
      <c r="AR2017" s="150"/>
      <c r="AS2017" s="150"/>
      <c r="AT2017" s="150"/>
      <c r="AU2017" s="150"/>
      <c r="AV2017" s="150"/>
      <c r="AW2017" s="150"/>
      <c r="AX2017" s="150"/>
      <c r="AY2017" s="150"/>
      <c r="AZ2017" s="150"/>
      <c r="BA2017" s="150"/>
      <c r="BB2017" s="150"/>
      <c r="BC2017" s="150"/>
      <c r="BD2017" s="150"/>
      <c r="BE2017" s="150"/>
      <c r="BF2017" s="150"/>
      <c r="BG2017" s="150"/>
      <c r="BH2017" s="150"/>
    </row>
    <row r="2018" spans="1:60" outlineLevel="1" x14ac:dyDescent="0.2">
      <c r="A2018" s="157"/>
      <c r="B2018" s="158"/>
      <c r="C2018" s="199" t="s">
        <v>1830</v>
      </c>
      <c r="D2018" s="189"/>
      <c r="E2018" s="190"/>
      <c r="F2018" s="159"/>
      <c r="G2018" s="159"/>
      <c r="H2018" s="159"/>
      <c r="I2018" s="159"/>
      <c r="J2018" s="159"/>
      <c r="K2018" s="159"/>
      <c r="L2018" s="159"/>
      <c r="M2018" s="159"/>
      <c r="N2018" s="159"/>
      <c r="O2018" s="159"/>
      <c r="P2018" s="159"/>
      <c r="Q2018" s="159"/>
      <c r="R2018" s="159"/>
      <c r="S2018" s="159"/>
      <c r="T2018" s="159"/>
      <c r="U2018" s="159"/>
      <c r="V2018" s="159"/>
      <c r="W2018" s="159"/>
      <c r="X2018" s="159"/>
      <c r="Y2018" s="150"/>
      <c r="Z2018" s="150"/>
      <c r="AA2018" s="150"/>
      <c r="AB2018" s="150"/>
      <c r="AC2018" s="150"/>
      <c r="AD2018" s="150"/>
      <c r="AE2018" s="150"/>
      <c r="AF2018" s="150"/>
      <c r="AG2018" s="150" t="s">
        <v>247</v>
      </c>
      <c r="AH2018" s="150">
        <v>0</v>
      </c>
      <c r="AI2018" s="150"/>
      <c r="AJ2018" s="150"/>
      <c r="AK2018" s="150"/>
      <c r="AL2018" s="150"/>
      <c r="AM2018" s="150"/>
      <c r="AN2018" s="150"/>
      <c r="AO2018" s="150"/>
      <c r="AP2018" s="150"/>
      <c r="AQ2018" s="150"/>
      <c r="AR2018" s="150"/>
      <c r="AS2018" s="150"/>
      <c r="AT2018" s="150"/>
      <c r="AU2018" s="150"/>
      <c r="AV2018" s="150"/>
      <c r="AW2018" s="150"/>
      <c r="AX2018" s="150"/>
      <c r="AY2018" s="150"/>
      <c r="AZ2018" s="150"/>
      <c r="BA2018" s="150"/>
      <c r="BB2018" s="150"/>
      <c r="BC2018" s="150"/>
      <c r="BD2018" s="150"/>
      <c r="BE2018" s="150"/>
      <c r="BF2018" s="150"/>
      <c r="BG2018" s="150"/>
      <c r="BH2018" s="150"/>
    </row>
    <row r="2019" spans="1:60" outlineLevel="1" x14ac:dyDescent="0.2">
      <c r="A2019" s="157"/>
      <c r="B2019" s="158"/>
      <c r="C2019" s="199" t="s">
        <v>1858</v>
      </c>
      <c r="D2019" s="189"/>
      <c r="E2019" s="190">
        <v>2.9</v>
      </c>
      <c r="F2019" s="159"/>
      <c r="G2019" s="159"/>
      <c r="H2019" s="159"/>
      <c r="I2019" s="159"/>
      <c r="J2019" s="159"/>
      <c r="K2019" s="159"/>
      <c r="L2019" s="159"/>
      <c r="M2019" s="159"/>
      <c r="N2019" s="159"/>
      <c r="O2019" s="159"/>
      <c r="P2019" s="159"/>
      <c r="Q2019" s="159"/>
      <c r="R2019" s="159"/>
      <c r="S2019" s="159"/>
      <c r="T2019" s="159"/>
      <c r="U2019" s="159"/>
      <c r="V2019" s="159"/>
      <c r="W2019" s="159"/>
      <c r="X2019" s="159"/>
      <c r="Y2019" s="150"/>
      <c r="Z2019" s="150"/>
      <c r="AA2019" s="150"/>
      <c r="AB2019" s="150"/>
      <c r="AC2019" s="150"/>
      <c r="AD2019" s="150"/>
      <c r="AE2019" s="150"/>
      <c r="AF2019" s="150"/>
      <c r="AG2019" s="150" t="s">
        <v>247</v>
      </c>
      <c r="AH2019" s="150">
        <v>0</v>
      </c>
      <c r="AI2019" s="150"/>
      <c r="AJ2019" s="150"/>
      <c r="AK2019" s="150"/>
      <c r="AL2019" s="150"/>
      <c r="AM2019" s="150"/>
      <c r="AN2019" s="150"/>
      <c r="AO2019" s="150"/>
      <c r="AP2019" s="150"/>
      <c r="AQ2019" s="150"/>
      <c r="AR2019" s="150"/>
      <c r="AS2019" s="150"/>
      <c r="AT2019" s="150"/>
      <c r="AU2019" s="150"/>
      <c r="AV2019" s="150"/>
      <c r="AW2019" s="150"/>
      <c r="AX2019" s="150"/>
      <c r="AY2019" s="150"/>
      <c r="AZ2019" s="150"/>
      <c r="BA2019" s="150"/>
      <c r="BB2019" s="150"/>
      <c r="BC2019" s="150"/>
      <c r="BD2019" s="150"/>
      <c r="BE2019" s="150"/>
      <c r="BF2019" s="150"/>
      <c r="BG2019" s="150"/>
      <c r="BH2019" s="150"/>
    </row>
    <row r="2020" spans="1:60" outlineLevel="1" x14ac:dyDescent="0.2">
      <c r="A2020" s="167">
        <v>310</v>
      </c>
      <c r="B2020" s="168" t="s">
        <v>1859</v>
      </c>
      <c r="C2020" s="184" t="s">
        <v>1860</v>
      </c>
      <c r="D2020" s="169" t="s">
        <v>353</v>
      </c>
      <c r="E2020" s="170">
        <v>15.3</v>
      </c>
      <c r="F2020" s="171">
        <v>930</v>
      </c>
      <c r="G2020" s="172">
        <f>ROUND(E2020*F2020,2)</f>
        <v>14229</v>
      </c>
      <c r="H2020" s="171">
        <v>0</v>
      </c>
      <c r="I2020" s="172">
        <f>ROUND(E2020*H2020,2)</f>
        <v>0</v>
      </c>
      <c r="J2020" s="171">
        <v>930</v>
      </c>
      <c r="K2020" s="172">
        <f>ROUND(E2020*J2020,2)</f>
        <v>14229</v>
      </c>
      <c r="L2020" s="172">
        <v>21</v>
      </c>
      <c r="M2020" s="172">
        <f>G2020*(1+L2020/100)</f>
        <v>17217.09</v>
      </c>
      <c r="N2020" s="172">
        <v>5.2599999999999999E-3</v>
      </c>
      <c r="O2020" s="172">
        <f>ROUND(E2020*N2020,2)</f>
        <v>0.08</v>
      </c>
      <c r="P2020" s="172">
        <v>0</v>
      </c>
      <c r="Q2020" s="172">
        <f>ROUND(E2020*P2020,2)</f>
        <v>0</v>
      </c>
      <c r="R2020" s="172"/>
      <c r="S2020" s="172" t="s">
        <v>438</v>
      </c>
      <c r="T2020" s="173" t="s">
        <v>201</v>
      </c>
      <c r="U2020" s="159">
        <v>0.745</v>
      </c>
      <c r="V2020" s="159">
        <f>ROUND(E2020*U2020,2)</f>
        <v>11.4</v>
      </c>
      <c r="W2020" s="159"/>
      <c r="X2020" s="159" t="s">
        <v>242</v>
      </c>
      <c r="Y2020" s="150"/>
      <c r="Z2020" s="150"/>
      <c r="AA2020" s="150"/>
      <c r="AB2020" s="150"/>
      <c r="AC2020" s="150"/>
      <c r="AD2020" s="150"/>
      <c r="AE2020" s="150"/>
      <c r="AF2020" s="150"/>
      <c r="AG2020" s="150" t="s">
        <v>243</v>
      </c>
      <c r="AH2020" s="150"/>
      <c r="AI2020" s="150"/>
      <c r="AJ2020" s="150"/>
      <c r="AK2020" s="150"/>
      <c r="AL2020" s="150"/>
      <c r="AM2020" s="150"/>
      <c r="AN2020" s="150"/>
      <c r="AO2020" s="150"/>
      <c r="AP2020" s="150"/>
      <c r="AQ2020" s="150"/>
      <c r="AR2020" s="150"/>
      <c r="AS2020" s="150"/>
      <c r="AT2020" s="150"/>
      <c r="AU2020" s="150"/>
      <c r="AV2020" s="150"/>
      <c r="AW2020" s="150"/>
      <c r="AX2020" s="150"/>
      <c r="AY2020" s="150"/>
      <c r="AZ2020" s="150"/>
      <c r="BA2020" s="150"/>
      <c r="BB2020" s="150"/>
      <c r="BC2020" s="150"/>
      <c r="BD2020" s="150"/>
      <c r="BE2020" s="150"/>
      <c r="BF2020" s="150"/>
      <c r="BG2020" s="150"/>
      <c r="BH2020" s="150"/>
    </row>
    <row r="2021" spans="1:60" outlineLevel="1" x14ac:dyDescent="0.2">
      <c r="A2021" s="157"/>
      <c r="B2021" s="158"/>
      <c r="C2021" s="262" t="s">
        <v>1861</v>
      </c>
      <c r="D2021" s="263"/>
      <c r="E2021" s="263"/>
      <c r="F2021" s="263"/>
      <c r="G2021" s="263"/>
      <c r="H2021" s="159"/>
      <c r="I2021" s="159"/>
      <c r="J2021" s="159"/>
      <c r="K2021" s="159"/>
      <c r="L2021" s="159"/>
      <c r="M2021" s="159"/>
      <c r="N2021" s="159"/>
      <c r="O2021" s="159"/>
      <c r="P2021" s="159"/>
      <c r="Q2021" s="159"/>
      <c r="R2021" s="159"/>
      <c r="S2021" s="159"/>
      <c r="T2021" s="159"/>
      <c r="U2021" s="159"/>
      <c r="V2021" s="159"/>
      <c r="W2021" s="159"/>
      <c r="X2021" s="159"/>
      <c r="Y2021" s="150"/>
      <c r="Z2021" s="150"/>
      <c r="AA2021" s="150"/>
      <c r="AB2021" s="150"/>
      <c r="AC2021" s="150"/>
      <c r="AD2021" s="150"/>
      <c r="AE2021" s="150"/>
      <c r="AF2021" s="150"/>
      <c r="AG2021" s="150" t="s">
        <v>206</v>
      </c>
      <c r="AH2021" s="150"/>
      <c r="AI2021" s="150"/>
      <c r="AJ2021" s="150"/>
      <c r="AK2021" s="150"/>
      <c r="AL2021" s="150"/>
      <c r="AM2021" s="150"/>
      <c r="AN2021" s="150"/>
      <c r="AO2021" s="150"/>
      <c r="AP2021" s="150"/>
      <c r="AQ2021" s="150"/>
      <c r="AR2021" s="150"/>
      <c r="AS2021" s="150"/>
      <c r="AT2021" s="150"/>
      <c r="AU2021" s="150"/>
      <c r="AV2021" s="150"/>
      <c r="AW2021" s="150"/>
      <c r="AX2021" s="150"/>
      <c r="AY2021" s="150"/>
      <c r="AZ2021" s="150"/>
      <c r="BA2021" s="150"/>
      <c r="BB2021" s="150"/>
      <c r="BC2021" s="150"/>
      <c r="BD2021" s="150"/>
      <c r="BE2021" s="150"/>
      <c r="BF2021" s="150"/>
      <c r="BG2021" s="150"/>
      <c r="BH2021" s="150"/>
    </row>
    <row r="2022" spans="1:60" outlineLevel="1" x14ac:dyDescent="0.2">
      <c r="A2022" s="157"/>
      <c r="B2022" s="158"/>
      <c r="C2022" s="271" t="s">
        <v>1862</v>
      </c>
      <c r="D2022" s="272"/>
      <c r="E2022" s="272"/>
      <c r="F2022" s="272"/>
      <c r="G2022" s="272"/>
      <c r="H2022" s="159"/>
      <c r="I2022" s="159"/>
      <c r="J2022" s="159"/>
      <c r="K2022" s="159"/>
      <c r="L2022" s="159"/>
      <c r="M2022" s="159"/>
      <c r="N2022" s="159"/>
      <c r="O2022" s="159"/>
      <c r="P2022" s="159"/>
      <c r="Q2022" s="159"/>
      <c r="R2022" s="159"/>
      <c r="S2022" s="159"/>
      <c r="T2022" s="159"/>
      <c r="U2022" s="159"/>
      <c r="V2022" s="159"/>
      <c r="W2022" s="159"/>
      <c r="X2022" s="159"/>
      <c r="Y2022" s="150"/>
      <c r="Z2022" s="150"/>
      <c r="AA2022" s="150"/>
      <c r="AB2022" s="150"/>
      <c r="AC2022" s="150"/>
      <c r="AD2022" s="150"/>
      <c r="AE2022" s="150"/>
      <c r="AF2022" s="150"/>
      <c r="AG2022" s="150" t="s">
        <v>206</v>
      </c>
      <c r="AH2022" s="150"/>
      <c r="AI2022" s="150"/>
      <c r="AJ2022" s="150"/>
      <c r="AK2022" s="150"/>
      <c r="AL2022" s="150"/>
      <c r="AM2022" s="150"/>
      <c r="AN2022" s="150"/>
      <c r="AO2022" s="150"/>
      <c r="AP2022" s="150"/>
      <c r="AQ2022" s="150"/>
      <c r="AR2022" s="150"/>
      <c r="AS2022" s="150"/>
      <c r="AT2022" s="150"/>
      <c r="AU2022" s="150"/>
      <c r="AV2022" s="150"/>
      <c r="AW2022" s="150"/>
      <c r="AX2022" s="150"/>
      <c r="AY2022" s="150"/>
      <c r="AZ2022" s="150"/>
      <c r="BA2022" s="150"/>
      <c r="BB2022" s="150"/>
      <c r="BC2022" s="150"/>
      <c r="BD2022" s="150"/>
      <c r="BE2022" s="150"/>
      <c r="BF2022" s="150"/>
      <c r="BG2022" s="150"/>
      <c r="BH2022" s="150"/>
    </row>
    <row r="2023" spans="1:60" outlineLevel="1" x14ac:dyDescent="0.2">
      <c r="A2023" s="157"/>
      <c r="B2023" s="158"/>
      <c r="C2023" s="199" t="s">
        <v>1830</v>
      </c>
      <c r="D2023" s="189"/>
      <c r="E2023" s="190"/>
      <c r="F2023" s="159"/>
      <c r="G2023" s="159"/>
      <c r="H2023" s="159"/>
      <c r="I2023" s="159"/>
      <c r="J2023" s="159"/>
      <c r="K2023" s="159"/>
      <c r="L2023" s="159"/>
      <c r="M2023" s="159"/>
      <c r="N2023" s="159"/>
      <c r="O2023" s="159"/>
      <c r="P2023" s="159"/>
      <c r="Q2023" s="159"/>
      <c r="R2023" s="159"/>
      <c r="S2023" s="159"/>
      <c r="T2023" s="159"/>
      <c r="U2023" s="159"/>
      <c r="V2023" s="159"/>
      <c r="W2023" s="159"/>
      <c r="X2023" s="159"/>
      <c r="Y2023" s="150"/>
      <c r="Z2023" s="150"/>
      <c r="AA2023" s="150"/>
      <c r="AB2023" s="150"/>
      <c r="AC2023" s="150"/>
      <c r="AD2023" s="150"/>
      <c r="AE2023" s="150"/>
      <c r="AF2023" s="150"/>
      <c r="AG2023" s="150" t="s">
        <v>247</v>
      </c>
      <c r="AH2023" s="150">
        <v>0</v>
      </c>
      <c r="AI2023" s="150"/>
      <c r="AJ2023" s="150"/>
      <c r="AK2023" s="150"/>
      <c r="AL2023" s="150"/>
      <c r="AM2023" s="150"/>
      <c r="AN2023" s="150"/>
      <c r="AO2023" s="150"/>
      <c r="AP2023" s="150"/>
      <c r="AQ2023" s="150"/>
      <c r="AR2023" s="150"/>
      <c r="AS2023" s="150"/>
      <c r="AT2023" s="150"/>
      <c r="AU2023" s="150"/>
      <c r="AV2023" s="150"/>
      <c r="AW2023" s="150"/>
      <c r="AX2023" s="150"/>
      <c r="AY2023" s="150"/>
      <c r="AZ2023" s="150"/>
      <c r="BA2023" s="150"/>
      <c r="BB2023" s="150"/>
      <c r="BC2023" s="150"/>
      <c r="BD2023" s="150"/>
      <c r="BE2023" s="150"/>
      <c r="BF2023" s="150"/>
      <c r="BG2023" s="150"/>
      <c r="BH2023" s="150"/>
    </row>
    <row r="2024" spans="1:60" outlineLevel="1" x14ac:dyDescent="0.2">
      <c r="A2024" s="157"/>
      <c r="B2024" s="158"/>
      <c r="C2024" s="199" t="s">
        <v>1863</v>
      </c>
      <c r="D2024" s="189"/>
      <c r="E2024" s="190">
        <v>15.3</v>
      </c>
      <c r="F2024" s="159"/>
      <c r="G2024" s="159"/>
      <c r="H2024" s="159"/>
      <c r="I2024" s="159"/>
      <c r="J2024" s="159"/>
      <c r="K2024" s="159"/>
      <c r="L2024" s="159"/>
      <c r="M2024" s="159"/>
      <c r="N2024" s="159"/>
      <c r="O2024" s="159"/>
      <c r="P2024" s="159"/>
      <c r="Q2024" s="159"/>
      <c r="R2024" s="159"/>
      <c r="S2024" s="159"/>
      <c r="T2024" s="159"/>
      <c r="U2024" s="159"/>
      <c r="V2024" s="159"/>
      <c r="W2024" s="159"/>
      <c r="X2024" s="159"/>
      <c r="Y2024" s="150"/>
      <c r="Z2024" s="150"/>
      <c r="AA2024" s="150"/>
      <c r="AB2024" s="150"/>
      <c r="AC2024" s="150"/>
      <c r="AD2024" s="150"/>
      <c r="AE2024" s="150"/>
      <c r="AF2024" s="150"/>
      <c r="AG2024" s="150" t="s">
        <v>247</v>
      </c>
      <c r="AH2024" s="150">
        <v>0</v>
      </c>
      <c r="AI2024" s="150"/>
      <c r="AJ2024" s="150"/>
      <c r="AK2024" s="150"/>
      <c r="AL2024" s="150"/>
      <c r="AM2024" s="150"/>
      <c r="AN2024" s="150"/>
      <c r="AO2024" s="150"/>
      <c r="AP2024" s="150"/>
      <c r="AQ2024" s="150"/>
      <c r="AR2024" s="150"/>
      <c r="AS2024" s="150"/>
      <c r="AT2024" s="150"/>
      <c r="AU2024" s="150"/>
      <c r="AV2024" s="150"/>
      <c r="AW2024" s="150"/>
      <c r="AX2024" s="150"/>
      <c r="AY2024" s="150"/>
      <c r="AZ2024" s="150"/>
      <c r="BA2024" s="150"/>
      <c r="BB2024" s="150"/>
      <c r="BC2024" s="150"/>
      <c r="BD2024" s="150"/>
      <c r="BE2024" s="150"/>
      <c r="BF2024" s="150"/>
      <c r="BG2024" s="150"/>
      <c r="BH2024" s="150"/>
    </row>
    <row r="2025" spans="1:60" outlineLevel="1" x14ac:dyDescent="0.2">
      <c r="A2025" s="167">
        <v>311</v>
      </c>
      <c r="B2025" s="168" t="s">
        <v>1864</v>
      </c>
      <c r="C2025" s="184" t="s">
        <v>1865</v>
      </c>
      <c r="D2025" s="169" t="s">
        <v>353</v>
      </c>
      <c r="E2025" s="170">
        <v>22.6</v>
      </c>
      <c r="F2025" s="171">
        <v>980</v>
      </c>
      <c r="G2025" s="172">
        <f>ROUND(E2025*F2025,2)</f>
        <v>22148</v>
      </c>
      <c r="H2025" s="171">
        <v>590.11</v>
      </c>
      <c r="I2025" s="172">
        <f>ROUND(E2025*H2025,2)</f>
        <v>13336.49</v>
      </c>
      <c r="J2025" s="171">
        <v>389.89</v>
      </c>
      <c r="K2025" s="172">
        <f>ROUND(E2025*J2025,2)</f>
        <v>8811.51</v>
      </c>
      <c r="L2025" s="172">
        <v>21</v>
      </c>
      <c r="M2025" s="172">
        <f>G2025*(1+L2025/100)</f>
        <v>26799.079999999998</v>
      </c>
      <c r="N2025" s="172">
        <v>5.2599999999999999E-3</v>
      </c>
      <c r="O2025" s="172">
        <f>ROUND(E2025*N2025,2)</f>
        <v>0.12</v>
      </c>
      <c r="P2025" s="172">
        <v>0</v>
      </c>
      <c r="Q2025" s="172">
        <f>ROUND(E2025*P2025,2)</f>
        <v>0</v>
      </c>
      <c r="R2025" s="172"/>
      <c r="S2025" s="172" t="s">
        <v>438</v>
      </c>
      <c r="T2025" s="173" t="s">
        <v>202</v>
      </c>
      <c r="U2025" s="159">
        <v>0.745</v>
      </c>
      <c r="V2025" s="159">
        <f>ROUND(E2025*U2025,2)</f>
        <v>16.84</v>
      </c>
      <c r="W2025" s="159"/>
      <c r="X2025" s="159" t="s">
        <v>242</v>
      </c>
      <c r="Y2025" s="150"/>
      <c r="Z2025" s="150"/>
      <c r="AA2025" s="150"/>
      <c r="AB2025" s="150"/>
      <c r="AC2025" s="150"/>
      <c r="AD2025" s="150"/>
      <c r="AE2025" s="150"/>
      <c r="AF2025" s="150"/>
      <c r="AG2025" s="150" t="s">
        <v>243</v>
      </c>
      <c r="AH2025" s="150"/>
      <c r="AI2025" s="150"/>
      <c r="AJ2025" s="150"/>
      <c r="AK2025" s="150"/>
      <c r="AL2025" s="150"/>
      <c r="AM2025" s="150"/>
      <c r="AN2025" s="150"/>
      <c r="AO2025" s="150"/>
      <c r="AP2025" s="150"/>
      <c r="AQ2025" s="150"/>
      <c r="AR2025" s="150"/>
      <c r="AS2025" s="150"/>
      <c r="AT2025" s="150"/>
      <c r="AU2025" s="150"/>
      <c r="AV2025" s="150"/>
      <c r="AW2025" s="150"/>
      <c r="AX2025" s="150"/>
      <c r="AY2025" s="150"/>
      <c r="AZ2025" s="150"/>
      <c r="BA2025" s="150"/>
      <c r="BB2025" s="150"/>
      <c r="BC2025" s="150"/>
      <c r="BD2025" s="150"/>
      <c r="BE2025" s="150"/>
      <c r="BF2025" s="150"/>
      <c r="BG2025" s="150"/>
      <c r="BH2025" s="150"/>
    </row>
    <row r="2026" spans="1:60" outlineLevel="1" x14ac:dyDescent="0.2">
      <c r="A2026" s="157"/>
      <c r="B2026" s="158"/>
      <c r="C2026" s="262" t="s">
        <v>1861</v>
      </c>
      <c r="D2026" s="263"/>
      <c r="E2026" s="263"/>
      <c r="F2026" s="263"/>
      <c r="G2026" s="263"/>
      <c r="H2026" s="159"/>
      <c r="I2026" s="159"/>
      <c r="J2026" s="159"/>
      <c r="K2026" s="159"/>
      <c r="L2026" s="159"/>
      <c r="M2026" s="159"/>
      <c r="N2026" s="159"/>
      <c r="O2026" s="159"/>
      <c r="P2026" s="159"/>
      <c r="Q2026" s="159"/>
      <c r="R2026" s="159"/>
      <c r="S2026" s="159"/>
      <c r="T2026" s="159"/>
      <c r="U2026" s="159"/>
      <c r="V2026" s="159"/>
      <c r="W2026" s="159"/>
      <c r="X2026" s="159"/>
      <c r="Y2026" s="150"/>
      <c r="Z2026" s="150"/>
      <c r="AA2026" s="150"/>
      <c r="AB2026" s="150"/>
      <c r="AC2026" s="150"/>
      <c r="AD2026" s="150"/>
      <c r="AE2026" s="150"/>
      <c r="AF2026" s="150"/>
      <c r="AG2026" s="150" t="s">
        <v>206</v>
      </c>
      <c r="AH2026" s="150"/>
      <c r="AI2026" s="150"/>
      <c r="AJ2026" s="150"/>
      <c r="AK2026" s="150"/>
      <c r="AL2026" s="150"/>
      <c r="AM2026" s="150"/>
      <c r="AN2026" s="150"/>
      <c r="AO2026" s="150"/>
      <c r="AP2026" s="150"/>
      <c r="AQ2026" s="150"/>
      <c r="AR2026" s="150"/>
      <c r="AS2026" s="150"/>
      <c r="AT2026" s="150"/>
      <c r="AU2026" s="150"/>
      <c r="AV2026" s="150"/>
      <c r="AW2026" s="150"/>
      <c r="AX2026" s="150"/>
      <c r="AY2026" s="150"/>
      <c r="AZ2026" s="150"/>
      <c r="BA2026" s="150"/>
      <c r="BB2026" s="150"/>
      <c r="BC2026" s="150"/>
      <c r="BD2026" s="150"/>
      <c r="BE2026" s="150"/>
      <c r="BF2026" s="150"/>
      <c r="BG2026" s="150"/>
      <c r="BH2026" s="150"/>
    </row>
    <row r="2027" spans="1:60" outlineLevel="1" x14ac:dyDescent="0.2">
      <c r="A2027" s="157"/>
      <c r="B2027" s="158"/>
      <c r="C2027" s="271" t="s">
        <v>1862</v>
      </c>
      <c r="D2027" s="272"/>
      <c r="E2027" s="272"/>
      <c r="F2027" s="272"/>
      <c r="G2027" s="272"/>
      <c r="H2027" s="159"/>
      <c r="I2027" s="159"/>
      <c r="J2027" s="159"/>
      <c r="K2027" s="159"/>
      <c r="L2027" s="159"/>
      <c r="M2027" s="159"/>
      <c r="N2027" s="159"/>
      <c r="O2027" s="159"/>
      <c r="P2027" s="159"/>
      <c r="Q2027" s="159"/>
      <c r="R2027" s="159"/>
      <c r="S2027" s="159"/>
      <c r="T2027" s="159"/>
      <c r="U2027" s="159"/>
      <c r="V2027" s="159"/>
      <c r="W2027" s="159"/>
      <c r="X2027" s="159"/>
      <c r="Y2027" s="150"/>
      <c r="Z2027" s="150"/>
      <c r="AA2027" s="150"/>
      <c r="AB2027" s="150"/>
      <c r="AC2027" s="150"/>
      <c r="AD2027" s="150"/>
      <c r="AE2027" s="150"/>
      <c r="AF2027" s="150"/>
      <c r="AG2027" s="150" t="s">
        <v>206</v>
      </c>
      <c r="AH2027" s="150"/>
      <c r="AI2027" s="150"/>
      <c r="AJ2027" s="150"/>
      <c r="AK2027" s="150"/>
      <c r="AL2027" s="150"/>
      <c r="AM2027" s="150"/>
      <c r="AN2027" s="150"/>
      <c r="AO2027" s="150"/>
      <c r="AP2027" s="150"/>
      <c r="AQ2027" s="150"/>
      <c r="AR2027" s="150"/>
      <c r="AS2027" s="150"/>
      <c r="AT2027" s="150"/>
      <c r="AU2027" s="150"/>
      <c r="AV2027" s="150"/>
      <c r="AW2027" s="150"/>
      <c r="AX2027" s="150"/>
      <c r="AY2027" s="150"/>
      <c r="AZ2027" s="150"/>
      <c r="BA2027" s="150"/>
      <c r="BB2027" s="150"/>
      <c r="BC2027" s="150"/>
      <c r="BD2027" s="150"/>
      <c r="BE2027" s="150"/>
      <c r="BF2027" s="150"/>
      <c r="BG2027" s="150"/>
      <c r="BH2027" s="150"/>
    </row>
    <row r="2028" spans="1:60" outlineLevel="1" x14ac:dyDescent="0.2">
      <c r="A2028" s="157"/>
      <c r="B2028" s="158"/>
      <c r="C2028" s="199" t="s">
        <v>1830</v>
      </c>
      <c r="D2028" s="189"/>
      <c r="E2028" s="190"/>
      <c r="F2028" s="159"/>
      <c r="G2028" s="159"/>
      <c r="H2028" s="159"/>
      <c r="I2028" s="159"/>
      <c r="J2028" s="159"/>
      <c r="K2028" s="159"/>
      <c r="L2028" s="159"/>
      <c r="M2028" s="159"/>
      <c r="N2028" s="159"/>
      <c r="O2028" s="159"/>
      <c r="P2028" s="159"/>
      <c r="Q2028" s="159"/>
      <c r="R2028" s="159"/>
      <c r="S2028" s="159"/>
      <c r="T2028" s="159"/>
      <c r="U2028" s="159"/>
      <c r="V2028" s="159"/>
      <c r="W2028" s="159"/>
      <c r="X2028" s="159"/>
      <c r="Y2028" s="150"/>
      <c r="Z2028" s="150"/>
      <c r="AA2028" s="150"/>
      <c r="AB2028" s="150"/>
      <c r="AC2028" s="150"/>
      <c r="AD2028" s="150"/>
      <c r="AE2028" s="150"/>
      <c r="AF2028" s="150"/>
      <c r="AG2028" s="150" t="s">
        <v>247</v>
      </c>
      <c r="AH2028" s="150">
        <v>0</v>
      </c>
      <c r="AI2028" s="150"/>
      <c r="AJ2028" s="150"/>
      <c r="AK2028" s="150"/>
      <c r="AL2028" s="150"/>
      <c r="AM2028" s="150"/>
      <c r="AN2028" s="150"/>
      <c r="AO2028" s="150"/>
      <c r="AP2028" s="150"/>
      <c r="AQ2028" s="150"/>
      <c r="AR2028" s="150"/>
      <c r="AS2028" s="150"/>
      <c r="AT2028" s="150"/>
      <c r="AU2028" s="150"/>
      <c r="AV2028" s="150"/>
      <c r="AW2028" s="150"/>
      <c r="AX2028" s="150"/>
      <c r="AY2028" s="150"/>
      <c r="AZ2028" s="150"/>
      <c r="BA2028" s="150"/>
      <c r="BB2028" s="150"/>
      <c r="BC2028" s="150"/>
      <c r="BD2028" s="150"/>
      <c r="BE2028" s="150"/>
      <c r="BF2028" s="150"/>
      <c r="BG2028" s="150"/>
      <c r="BH2028" s="150"/>
    </row>
    <row r="2029" spans="1:60" outlineLevel="1" x14ac:dyDescent="0.2">
      <c r="A2029" s="157"/>
      <c r="B2029" s="158"/>
      <c r="C2029" s="199" t="s">
        <v>1866</v>
      </c>
      <c r="D2029" s="189"/>
      <c r="E2029" s="190">
        <v>22.6</v>
      </c>
      <c r="F2029" s="159"/>
      <c r="G2029" s="159"/>
      <c r="H2029" s="159"/>
      <c r="I2029" s="159"/>
      <c r="J2029" s="159"/>
      <c r="K2029" s="159"/>
      <c r="L2029" s="159"/>
      <c r="M2029" s="159"/>
      <c r="N2029" s="159"/>
      <c r="O2029" s="159"/>
      <c r="P2029" s="159"/>
      <c r="Q2029" s="159"/>
      <c r="R2029" s="159"/>
      <c r="S2029" s="159"/>
      <c r="T2029" s="159"/>
      <c r="U2029" s="159"/>
      <c r="V2029" s="159"/>
      <c r="W2029" s="159"/>
      <c r="X2029" s="159"/>
      <c r="Y2029" s="150"/>
      <c r="Z2029" s="150"/>
      <c r="AA2029" s="150"/>
      <c r="AB2029" s="150"/>
      <c r="AC2029" s="150"/>
      <c r="AD2029" s="150"/>
      <c r="AE2029" s="150"/>
      <c r="AF2029" s="150"/>
      <c r="AG2029" s="150" t="s">
        <v>247</v>
      </c>
      <c r="AH2029" s="150">
        <v>0</v>
      </c>
      <c r="AI2029" s="150"/>
      <c r="AJ2029" s="150"/>
      <c r="AK2029" s="150"/>
      <c r="AL2029" s="150"/>
      <c r="AM2029" s="150"/>
      <c r="AN2029" s="150"/>
      <c r="AO2029" s="150"/>
      <c r="AP2029" s="150"/>
      <c r="AQ2029" s="150"/>
      <c r="AR2029" s="150"/>
      <c r="AS2029" s="150"/>
      <c r="AT2029" s="150"/>
      <c r="AU2029" s="150"/>
      <c r="AV2029" s="150"/>
      <c r="AW2029" s="150"/>
      <c r="AX2029" s="150"/>
      <c r="AY2029" s="150"/>
      <c r="AZ2029" s="150"/>
      <c r="BA2029" s="150"/>
      <c r="BB2029" s="150"/>
      <c r="BC2029" s="150"/>
      <c r="BD2029" s="150"/>
      <c r="BE2029" s="150"/>
      <c r="BF2029" s="150"/>
      <c r="BG2029" s="150"/>
      <c r="BH2029" s="150"/>
    </row>
    <row r="2030" spans="1:60" outlineLevel="1" x14ac:dyDescent="0.2">
      <c r="A2030" s="167">
        <v>312</v>
      </c>
      <c r="B2030" s="168" t="s">
        <v>1867</v>
      </c>
      <c r="C2030" s="184" t="s">
        <v>1868</v>
      </c>
      <c r="D2030" s="169" t="s">
        <v>353</v>
      </c>
      <c r="E2030" s="170">
        <v>1.4</v>
      </c>
      <c r="F2030" s="171">
        <v>1220</v>
      </c>
      <c r="G2030" s="172">
        <f>ROUND(E2030*F2030,2)</f>
        <v>1708</v>
      </c>
      <c r="H2030" s="171">
        <v>734.49</v>
      </c>
      <c r="I2030" s="172">
        <f>ROUND(E2030*H2030,2)</f>
        <v>1028.29</v>
      </c>
      <c r="J2030" s="171">
        <v>485.51</v>
      </c>
      <c r="K2030" s="172">
        <f>ROUND(E2030*J2030,2)</f>
        <v>679.71</v>
      </c>
      <c r="L2030" s="172">
        <v>21</v>
      </c>
      <c r="M2030" s="172">
        <f>G2030*(1+L2030/100)</f>
        <v>2066.6799999999998</v>
      </c>
      <c r="N2030" s="172">
        <v>5.2599999999999999E-3</v>
      </c>
      <c r="O2030" s="172">
        <f>ROUND(E2030*N2030,2)</f>
        <v>0.01</v>
      </c>
      <c r="P2030" s="172">
        <v>0</v>
      </c>
      <c r="Q2030" s="172">
        <f>ROUND(E2030*P2030,2)</f>
        <v>0</v>
      </c>
      <c r="R2030" s="172"/>
      <c r="S2030" s="172" t="s">
        <v>438</v>
      </c>
      <c r="T2030" s="173" t="s">
        <v>202</v>
      </c>
      <c r="U2030" s="159">
        <v>0.75</v>
      </c>
      <c r="V2030" s="159">
        <f>ROUND(E2030*U2030,2)</f>
        <v>1.05</v>
      </c>
      <c r="W2030" s="159"/>
      <c r="X2030" s="159" t="s">
        <v>242</v>
      </c>
      <c r="Y2030" s="150"/>
      <c r="Z2030" s="150"/>
      <c r="AA2030" s="150"/>
      <c r="AB2030" s="150"/>
      <c r="AC2030" s="150"/>
      <c r="AD2030" s="150"/>
      <c r="AE2030" s="150"/>
      <c r="AF2030" s="150"/>
      <c r="AG2030" s="150" t="s">
        <v>243</v>
      </c>
      <c r="AH2030" s="150"/>
      <c r="AI2030" s="150"/>
      <c r="AJ2030" s="150"/>
      <c r="AK2030" s="150"/>
      <c r="AL2030" s="150"/>
      <c r="AM2030" s="150"/>
      <c r="AN2030" s="150"/>
      <c r="AO2030" s="150"/>
      <c r="AP2030" s="150"/>
      <c r="AQ2030" s="150"/>
      <c r="AR2030" s="150"/>
      <c r="AS2030" s="150"/>
      <c r="AT2030" s="150"/>
      <c r="AU2030" s="150"/>
      <c r="AV2030" s="150"/>
      <c r="AW2030" s="150"/>
      <c r="AX2030" s="150"/>
      <c r="AY2030" s="150"/>
      <c r="AZ2030" s="150"/>
      <c r="BA2030" s="150"/>
      <c r="BB2030" s="150"/>
      <c r="BC2030" s="150"/>
      <c r="BD2030" s="150"/>
      <c r="BE2030" s="150"/>
      <c r="BF2030" s="150"/>
      <c r="BG2030" s="150"/>
      <c r="BH2030" s="150"/>
    </row>
    <row r="2031" spans="1:60" outlineLevel="1" x14ac:dyDescent="0.2">
      <c r="A2031" s="157"/>
      <c r="B2031" s="158"/>
      <c r="C2031" s="262" t="s">
        <v>1861</v>
      </c>
      <c r="D2031" s="263"/>
      <c r="E2031" s="263"/>
      <c r="F2031" s="263"/>
      <c r="G2031" s="263"/>
      <c r="H2031" s="159"/>
      <c r="I2031" s="159"/>
      <c r="J2031" s="159"/>
      <c r="K2031" s="159"/>
      <c r="L2031" s="159"/>
      <c r="M2031" s="159"/>
      <c r="N2031" s="159"/>
      <c r="O2031" s="159"/>
      <c r="P2031" s="159"/>
      <c r="Q2031" s="159"/>
      <c r="R2031" s="159"/>
      <c r="S2031" s="159"/>
      <c r="T2031" s="159"/>
      <c r="U2031" s="159"/>
      <c r="V2031" s="159"/>
      <c r="W2031" s="159"/>
      <c r="X2031" s="159"/>
      <c r="Y2031" s="150"/>
      <c r="Z2031" s="150"/>
      <c r="AA2031" s="150"/>
      <c r="AB2031" s="150"/>
      <c r="AC2031" s="150"/>
      <c r="AD2031" s="150"/>
      <c r="AE2031" s="150"/>
      <c r="AF2031" s="150"/>
      <c r="AG2031" s="150" t="s">
        <v>206</v>
      </c>
      <c r="AH2031" s="150"/>
      <c r="AI2031" s="150"/>
      <c r="AJ2031" s="150"/>
      <c r="AK2031" s="150"/>
      <c r="AL2031" s="150"/>
      <c r="AM2031" s="150"/>
      <c r="AN2031" s="150"/>
      <c r="AO2031" s="150"/>
      <c r="AP2031" s="150"/>
      <c r="AQ2031" s="150"/>
      <c r="AR2031" s="150"/>
      <c r="AS2031" s="150"/>
      <c r="AT2031" s="150"/>
      <c r="AU2031" s="150"/>
      <c r="AV2031" s="150"/>
      <c r="AW2031" s="150"/>
      <c r="AX2031" s="150"/>
      <c r="AY2031" s="150"/>
      <c r="AZ2031" s="150"/>
      <c r="BA2031" s="150"/>
      <c r="BB2031" s="150"/>
      <c r="BC2031" s="150"/>
      <c r="BD2031" s="150"/>
      <c r="BE2031" s="150"/>
      <c r="BF2031" s="150"/>
      <c r="BG2031" s="150"/>
      <c r="BH2031" s="150"/>
    </row>
    <row r="2032" spans="1:60" outlineLevel="1" x14ac:dyDescent="0.2">
      <c r="A2032" s="157"/>
      <c r="B2032" s="158"/>
      <c r="C2032" s="271" t="s">
        <v>1869</v>
      </c>
      <c r="D2032" s="272"/>
      <c r="E2032" s="272"/>
      <c r="F2032" s="272"/>
      <c r="G2032" s="272"/>
      <c r="H2032" s="159"/>
      <c r="I2032" s="159"/>
      <c r="J2032" s="159"/>
      <c r="K2032" s="159"/>
      <c r="L2032" s="159"/>
      <c r="M2032" s="159"/>
      <c r="N2032" s="159"/>
      <c r="O2032" s="159"/>
      <c r="P2032" s="159"/>
      <c r="Q2032" s="159"/>
      <c r="R2032" s="159"/>
      <c r="S2032" s="159"/>
      <c r="T2032" s="159"/>
      <c r="U2032" s="159"/>
      <c r="V2032" s="159"/>
      <c r="W2032" s="159"/>
      <c r="X2032" s="159"/>
      <c r="Y2032" s="150"/>
      <c r="Z2032" s="150"/>
      <c r="AA2032" s="150"/>
      <c r="AB2032" s="150"/>
      <c r="AC2032" s="150"/>
      <c r="AD2032" s="150"/>
      <c r="AE2032" s="150"/>
      <c r="AF2032" s="150"/>
      <c r="AG2032" s="150" t="s">
        <v>206</v>
      </c>
      <c r="AH2032" s="150"/>
      <c r="AI2032" s="150"/>
      <c r="AJ2032" s="150"/>
      <c r="AK2032" s="150"/>
      <c r="AL2032" s="150"/>
      <c r="AM2032" s="150"/>
      <c r="AN2032" s="150"/>
      <c r="AO2032" s="150"/>
      <c r="AP2032" s="150"/>
      <c r="AQ2032" s="150"/>
      <c r="AR2032" s="150"/>
      <c r="AS2032" s="150"/>
      <c r="AT2032" s="150"/>
      <c r="AU2032" s="150"/>
      <c r="AV2032" s="150"/>
      <c r="AW2032" s="150"/>
      <c r="AX2032" s="150"/>
      <c r="AY2032" s="150"/>
      <c r="AZ2032" s="150"/>
      <c r="BA2032" s="150"/>
      <c r="BB2032" s="150"/>
      <c r="BC2032" s="150"/>
      <c r="BD2032" s="150"/>
      <c r="BE2032" s="150"/>
      <c r="BF2032" s="150"/>
      <c r="BG2032" s="150"/>
      <c r="BH2032" s="150"/>
    </row>
    <row r="2033" spans="1:60" outlineLevel="1" x14ac:dyDescent="0.2">
      <c r="A2033" s="157"/>
      <c r="B2033" s="158"/>
      <c r="C2033" s="271" t="s">
        <v>1870</v>
      </c>
      <c r="D2033" s="272"/>
      <c r="E2033" s="272"/>
      <c r="F2033" s="272"/>
      <c r="G2033" s="272"/>
      <c r="H2033" s="159"/>
      <c r="I2033" s="159"/>
      <c r="J2033" s="159"/>
      <c r="K2033" s="159"/>
      <c r="L2033" s="159"/>
      <c r="M2033" s="159"/>
      <c r="N2033" s="159"/>
      <c r="O2033" s="159"/>
      <c r="P2033" s="159"/>
      <c r="Q2033" s="159"/>
      <c r="R2033" s="159"/>
      <c r="S2033" s="159"/>
      <c r="T2033" s="159"/>
      <c r="U2033" s="159"/>
      <c r="V2033" s="159"/>
      <c r="W2033" s="159"/>
      <c r="X2033" s="159"/>
      <c r="Y2033" s="150"/>
      <c r="Z2033" s="150"/>
      <c r="AA2033" s="150"/>
      <c r="AB2033" s="150"/>
      <c r="AC2033" s="150"/>
      <c r="AD2033" s="150"/>
      <c r="AE2033" s="150"/>
      <c r="AF2033" s="150"/>
      <c r="AG2033" s="150" t="s">
        <v>206</v>
      </c>
      <c r="AH2033" s="150"/>
      <c r="AI2033" s="150"/>
      <c r="AJ2033" s="150"/>
      <c r="AK2033" s="150"/>
      <c r="AL2033" s="150"/>
      <c r="AM2033" s="150"/>
      <c r="AN2033" s="150"/>
      <c r="AO2033" s="150"/>
      <c r="AP2033" s="150"/>
      <c r="AQ2033" s="150"/>
      <c r="AR2033" s="150"/>
      <c r="AS2033" s="150"/>
      <c r="AT2033" s="150"/>
      <c r="AU2033" s="150"/>
      <c r="AV2033" s="150"/>
      <c r="AW2033" s="150"/>
      <c r="AX2033" s="150"/>
      <c r="AY2033" s="150"/>
      <c r="AZ2033" s="150"/>
      <c r="BA2033" s="150"/>
      <c r="BB2033" s="150"/>
      <c r="BC2033" s="150"/>
      <c r="BD2033" s="150"/>
      <c r="BE2033" s="150"/>
      <c r="BF2033" s="150"/>
      <c r="BG2033" s="150"/>
      <c r="BH2033" s="150"/>
    </row>
    <row r="2034" spans="1:60" outlineLevel="1" x14ac:dyDescent="0.2">
      <c r="A2034" s="157"/>
      <c r="B2034" s="158"/>
      <c r="C2034" s="271" t="s">
        <v>1862</v>
      </c>
      <c r="D2034" s="272"/>
      <c r="E2034" s="272"/>
      <c r="F2034" s="272"/>
      <c r="G2034" s="272"/>
      <c r="H2034" s="159"/>
      <c r="I2034" s="159"/>
      <c r="J2034" s="159"/>
      <c r="K2034" s="159"/>
      <c r="L2034" s="159"/>
      <c r="M2034" s="159"/>
      <c r="N2034" s="159"/>
      <c r="O2034" s="159"/>
      <c r="P2034" s="159"/>
      <c r="Q2034" s="159"/>
      <c r="R2034" s="159"/>
      <c r="S2034" s="159"/>
      <c r="T2034" s="159"/>
      <c r="U2034" s="159"/>
      <c r="V2034" s="159"/>
      <c r="W2034" s="159"/>
      <c r="X2034" s="159"/>
      <c r="Y2034" s="150"/>
      <c r="Z2034" s="150"/>
      <c r="AA2034" s="150"/>
      <c r="AB2034" s="150"/>
      <c r="AC2034" s="150"/>
      <c r="AD2034" s="150"/>
      <c r="AE2034" s="150"/>
      <c r="AF2034" s="150"/>
      <c r="AG2034" s="150" t="s">
        <v>206</v>
      </c>
      <c r="AH2034" s="150"/>
      <c r="AI2034" s="150"/>
      <c r="AJ2034" s="150"/>
      <c r="AK2034" s="150"/>
      <c r="AL2034" s="150"/>
      <c r="AM2034" s="150"/>
      <c r="AN2034" s="150"/>
      <c r="AO2034" s="150"/>
      <c r="AP2034" s="150"/>
      <c r="AQ2034" s="150"/>
      <c r="AR2034" s="150"/>
      <c r="AS2034" s="150"/>
      <c r="AT2034" s="150"/>
      <c r="AU2034" s="150"/>
      <c r="AV2034" s="150"/>
      <c r="AW2034" s="150"/>
      <c r="AX2034" s="150"/>
      <c r="AY2034" s="150"/>
      <c r="AZ2034" s="150"/>
      <c r="BA2034" s="150"/>
      <c r="BB2034" s="150"/>
      <c r="BC2034" s="150"/>
      <c r="BD2034" s="150"/>
      <c r="BE2034" s="150"/>
      <c r="BF2034" s="150"/>
      <c r="BG2034" s="150"/>
      <c r="BH2034" s="150"/>
    </row>
    <row r="2035" spans="1:60" outlineLevel="1" x14ac:dyDescent="0.2">
      <c r="A2035" s="157"/>
      <c r="B2035" s="158"/>
      <c r="C2035" s="199" t="s">
        <v>1830</v>
      </c>
      <c r="D2035" s="189"/>
      <c r="E2035" s="190"/>
      <c r="F2035" s="159"/>
      <c r="G2035" s="159"/>
      <c r="H2035" s="159"/>
      <c r="I2035" s="159"/>
      <c r="J2035" s="159"/>
      <c r="K2035" s="159"/>
      <c r="L2035" s="159"/>
      <c r="M2035" s="159"/>
      <c r="N2035" s="159"/>
      <c r="O2035" s="159"/>
      <c r="P2035" s="159"/>
      <c r="Q2035" s="159"/>
      <c r="R2035" s="159"/>
      <c r="S2035" s="159"/>
      <c r="T2035" s="159"/>
      <c r="U2035" s="159"/>
      <c r="V2035" s="159"/>
      <c r="W2035" s="159"/>
      <c r="X2035" s="159"/>
      <c r="Y2035" s="150"/>
      <c r="Z2035" s="150"/>
      <c r="AA2035" s="150"/>
      <c r="AB2035" s="150"/>
      <c r="AC2035" s="150"/>
      <c r="AD2035" s="150"/>
      <c r="AE2035" s="150"/>
      <c r="AF2035" s="150"/>
      <c r="AG2035" s="150" t="s">
        <v>247</v>
      </c>
      <c r="AH2035" s="150">
        <v>0</v>
      </c>
      <c r="AI2035" s="150"/>
      <c r="AJ2035" s="150"/>
      <c r="AK2035" s="150"/>
      <c r="AL2035" s="150"/>
      <c r="AM2035" s="150"/>
      <c r="AN2035" s="150"/>
      <c r="AO2035" s="150"/>
      <c r="AP2035" s="150"/>
      <c r="AQ2035" s="150"/>
      <c r="AR2035" s="150"/>
      <c r="AS2035" s="150"/>
      <c r="AT2035" s="150"/>
      <c r="AU2035" s="150"/>
      <c r="AV2035" s="150"/>
      <c r="AW2035" s="150"/>
      <c r="AX2035" s="150"/>
      <c r="AY2035" s="150"/>
      <c r="AZ2035" s="150"/>
      <c r="BA2035" s="150"/>
      <c r="BB2035" s="150"/>
      <c r="BC2035" s="150"/>
      <c r="BD2035" s="150"/>
      <c r="BE2035" s="150"/>
      <c r="BF2035" s="150"/>
      <c r="BG2035" s="150"/>
      <c r="BH2035" s="150"/>
    </row>
    <row r="2036" spans="1:60" outlineLevel="1" x14ac:dyDescent="0.2">
      <c r="A2036" s="157"/>
      <c r="B2036" s="158"/>
      <c r="C2036" s="199" t="s">
        <v>1871</v>
      </c>
      <c r="D2036" s="189"/>
      <c r="E2036" s="190">
        <v>1.4</v>
      </c>
      <c r="F2036" s="159"/>
      <c r="G2036" s="159"/>
      <c r="H2036" s="159"/>
      <c r="I2036" s="159"/>
      <c r="J2036" s="159"/>
      <c r="K2036" s="159"/>
      <c r="L2036" s="159"/>
      <c r="M2036" s="159"/>
      <c r="N2036" s="159"/>
      <c r="O2036" s="159"/>
      <c r="P2036" s="159"/>
      <c r="Q2036" s="159"/>
      <c r="R2036" s="159"/>
      <c r="S2036" s="159"/>
      <c r="T2036" s="159"/>
      <c r="U2036" s="159"/>
      <c r="V2036" s="159"/>
      <c r="W2036" s="159"/>
      <c r="X2036" s="159"/>
      <c r="Y2036" s="150"/>
      <c r="Z2036" s="150"/>
      <c r="AA2036" s="150"/>
      <c r="AB2036" s="150"/>
      <c r="AC2036" s="150"/>
      <c r="AD2036" s="150"/>
      <c r="AE2036" s="150"/>
      <c r="AF2036" s="150"/>
      <c r="AG2036" s="150" t="s">
        <v>247</v>
      </c>
      <c r="AH2036" s="150">
        <v>0</v>
      </c>
      <c r="AI2036" s="150"/>
      <c r="AJ2036" s="150"/>
      <c r="AK2036" s="150"/>
      <c r="AL2036" s="150"/>
      <c r="AM2036" s="150"/>
      <c r="AN2036" s="150"/>
      <c r="AO2036" s="150"/>
      <c r="AP2036" s="150"/>
      <c r="AQ2036" s="150"/>
      <c r="AR2036" s="150"/>
      <c r="AS2036" s="150"/>
      <c r="AT2036" s="150"/>
      <c r="AU2036" s="150"/>
      <c r="AV2036" s="150"/>
      <c r="AW2036" s="150"/>
      <c r="AX2036" s="150"/>
      <c r="AY2036" s="150"/>
      <c r="AZ2036" s="150"/>
      <c r="BA2036" s="150"/>
      <c r="BB2036" s="150"/>
      <c r="BC2036" s="150"/>
      <c r="BD2036" s="150"/>
      <c r="BE2036" s="150"/>
      <c r="BF2036" s="150"/>
      <c r="BG2036" s="150"/>
      <c r="BH2036" s="150"/>
    </row>
    <row r="2037" spans="1:60" outlineLevel="1" x14ac:dyDescent="0.2">
      <c r="A2037" s="167">
        <v>313</v>
      </c>
      <c r="B2037" s="168" t="s">
        <v>1872</v>
      </c>
      <c r="C2037" s="184" t="s">
        <v>1873</v>
      </c>
      <c r="D2037" s="169" t="s">
        <v>353</v>
      </c>
      <c r="E2037" s="170">
        <v>1.5</v>
      </c>
      <c r="F2037" s="171">
        <v>1070</v>
      </c>
      <c r="G2037" s="172">
        <f>ROUND(E2037*F2037,2)</f>
        <v>1605</v>
      </c>
      <c r="H2037" s="171">
        <v>643.75</v>
      </c>
      <c r="I2037" s="172">
        <f>ROUND(E2037*H2037,2)</f>
        <v>965.63</v>
      </c>
      <c r="J2037" s="171">
        <v>426.25</v>
      </c>
      <c r="K2037" s="172">
        <f>ROUND(E2037*J2037,2)</f>
        <v>639.38</v>
      </c>
      <c r="L2037" s="172">
        <v>21</v>
      </c>
      <c r="M2037" s="172">
        <f>G2037*(1+L2037/100)</f>
        <v>1942.05</v>
      </c>
      <c r="N2037" s="172">
        <v>5.2599999999999999E-3</v>
      </c>
      <c r="O2037" s="172">
        <f>ROUND(E2037*N2037,2)</f>
        <v>0.01</v>
      </c>
      <c r="P2037" s="172">
        <v>0</v>
      </c>
      <c r="Q2037" s="172">
        <f>ROUND(E2037*P2037,2)</f>
        <v>0</v>
      </c>
      <c r="R2037" s="172"/>
      <c r="S2037" s="172" t="s">
        <v>438</v>
      </c>
      <c r="T2037" s="173" t="s">
        <v>202</v>
      </c>
      <c r="U2037" s="159">
        <v>0.75</v>
      </c>
      <c r="V2037" s="159">
        <f>ROUND(E2037*U2037,2)</f>
        <v>1.1299999999999999</v>
      </c>
      <c r="W2037" s="159"/>
      <c r="X2037" s="159" t="s">
        <v>242</v>
      </c>
      <c r="Y2037" s="150"/>
      <c r="Z2037" s="150"/>
      <c r="AA2037" s="150"/>
      <c r="AB2037" s="150"/>
      <c r="AC2037" s="150"/>
      <c r="AD2037" s="150"/>
      <c r="AE2037" s="150"/>
      <c r="AF2037" s="150"/>
      <c r="AG2037" s="150" t="s">
        <v>243</v>
      </c>
      <c r="AH2037" s="150"/>
      <c r="AI2037" s="150"/>
      <c r="AJ2037" s="150"/>
      <c r="AK2037" s="150"/>
      <c r="AL2037" s="150"/>
      <c r="AM2037" s="150"/>
      <c r="AN2037" s="150"/>
      <c r="AO2037" s="150"/>
      <c r="AP2037" s="150"/>
      <c r="AQ2037" s="150"/>
      <c r="AR2037" s="150"/>
      <c r="AS2037" s="150"/>
      <c r="AT2037" s="150"/>
      <c r="AU2037" s="150"/>
      <c r="AV2037" s="150"/>
      <c r="AW2037" s="150"/>
      <c r="AX2037" s="150"/>
      <c r="AY2037" s="150"/>
      <c r="AZ2037" s="150"/>
      <c r="BA2037" s="150"/>
      <c r="BB2037" s="150"/>
      <c r="BC2037" s="150"/>
      <c r="BD2037" s="150"/>
      <c r="BE2037" s="150"/>
      <c r="BF2037" s="150"/>
      <c r="BG2037" s="150"/>
      <c r="BH2037" s="150"/>
    </row>
    <row r="2038" spans="1:60" outlineLevel="1" x14ac:dyDescent="0.2">
      <c r="A2038" s="157"/>
      <c r="B2038" s="158"/>
      <c r="C2038" s="262" t="s">
        <v>1861</v>
      </c>
      <c r="D2038" s="263"/>
      <c r="E2038" s="263"/>
      <c r="F2038" s="263"/>
      <c r="G2038" s="263"/>
      <c r="H2038" s="159"/>
      <c r="I2038" s="159"/>
      <c r="J2038" s="159"/>
      <c r="K2038" s="159"/>
      <c r="L2038" s="159"/>
      <c r="M2038" s="159"/>
      <c r="N2038" s="159"/>
      <c r="O2038" s="159"/>
      <c r="P2038" s="159"/>
      <c r="Q2038" s="159"/>
      <c r="R2038" s="159"/>
      <c r="S2038" s="159"/>
      <c r="T2038" s="159"/>
      <c r="U2038" s="159"/>
      <c r="V2038" s="159"/>
      <c r="W2038" s="159"/>
      <c r="X2038" s="159"/>
      <c r="Y2038" s="150"/>
      <c r="Z2038" s="150"/>
      <c r="AA2038" s="150"/>
      <c r="AB2038" s="150"/>
      <c r="AC2038" s="150"/>
      <c r="AD2038" s="150"/>
      <c r="AE2038" s="150"/>
      <c r="AF2038" s="150"/>
      <c r="AG2038" s="150" t="s">
        <v>206</v>
      </c>
      <c r="AH2038" s="150"/>
      <c r="AI2038" s="150"/>
      <c r="AJ2038" s="150"/>
      <c r="AK2038" s="150"/>
      <c r="AL2038" s="150"/>
      <c r="AM2038" s="150"/>
      <c r="AN2038" s="150"/>
      <c r="AO2038" s="150"/>
      <c r="AP2038" s="150"/>
      <c r="AQ2038" s="150"/>
      <c r="AR2038" s="150"/>
      <c r="AS2038" s="150"/>
      <c r="AT2038" s="150"/>
      <c r="AU2038" s="150"/>
      <c r="AV2038" s="150"/>
      <c r="AW2038" s="150"/>
      <c r="AX2038" s="150"/>
      <c r="AY2038" s="150"/>
      <c r="AZ2038" s="150"/>
      <c r="BA2038" s="150"/>
      <c r="BB2038" s="150"/>
      <c r="BC2038" s="150"/>
      <c r="BD2038" s="150"/>
      <c r="BE2038" s="150"/>
      <c r="BF2038" s="150"/>
      <c r="BG2038" s="150"/>
      <c r="BH2038" s="150"/>
    </row>
    <row r="2039" spans="1:60" outlineLevel="1" x14ac:dyDescent="0.2">
      <c r="A2039" s="157"/>
      <c r="B2039" s="158"/>
      <c r="C2039" s="271" t="s">
        <v>1869</v>
      </c>
      <c r="D2039" s="272"/>
      <c r="E2039" s="272"/>
      <c r="F2039" s="272"/>
      <c r="G2039" s="272"/>
      <c r="H2039" s="159"/>
      <c r="I2039" s="159"/>
      <c r="J2039" s="159"/>
      <c r="K2039" s="159"/>
      <c r="L2039" s="159"/>
      <c r="M2039" s="159"/>
      <c r="N2039" s="159"/>
      <c r="O2039" s="159"/>
      <c r="P2039" s="159"/>
      <c r="Q2039" s="159"/>
      <c r="R2039" s="159"/>
      <c r="S2039" s="159"/>
      <c r="T2039" s="159"/>
      <c r="U2039" s="159"/>
      <c r="V2039" s="159"/>
      <c r="W2039" s="159"/>
      <c r="X2039" s="159"/>
      <c r="Y2039" s="150"/>
      <c r="Z2039" s="150"/>
      <c r="AA2039" s="150"/>
      <c r="AB2039" s="150"/>
      <c r="AC2039" s="150"/>
      <c r="AD2039" s="150"/>
      <c r="AE2039" s="150"/>
      <c r="AF2039" s="150"/>
      <c r="AG2039" s="150" t="s">
        <v>206</v>
      </c>
      <c r="AH2039" s="150"/>
      <c r="AI2039" s="150"/>
      <c r="AJ2039" s="150"/>
      <c r="AK2039" s="150"/>
      <c r="AL2039" s="150"/>
      <c r="AM2039" s="150"/>
      <c r="AN2039" s="150"/>
      <c r="AO2039" s="150"/>
      <c r="AP2039" s="150"/>
      <c r="AQ2039" s="150"/>
      <c r="AR2039" s="150"/>
      <c r="AS2039" s="150"/>
      <c r="AT2039" s="150"/>
      <c r="AU2039" s="150"/>
      <c r="AV2039" s="150"/>
      <c r="AW2039" s="150"/>
      <c r="AX2039" s="150"/>
      <c r="AY2039" s="150"/>
      <c r="AZ2039" s="150"/>
      <c r="BA2039" s="150"/>
      <c r="BB2039" s="150"/>
      <c r="BC2039" s="150"/>
      <c r="BD2039" s="150"/>
      <c r="BE2039" s="150"/>
      <c r="BF2039" s="150"/>
      <c r="BG2039" s="150"/>
      <c r="BH2039" s="150"/>
    </row>
    <row r="2040" spans="1:60" outlineLevel="1" x14ac:dyDescent="0.2">
      <c r="A2040" s="157"/>
      <c r="B2040" s="158"/>
      <c r="C2040" s="271" t="s">
        <v>1870</v>
      </c>
      <c r="D2040" s="272"/>
      <c r="E2040" s="272"/>
      <c r="F2040" s="272"/>
      <c r="G2040" s="272"/>
      <c r="H2040" s="159"/>
      <c r="I2040" s="159"/>
      <c r="J2040" s="159"/>
      <c r="K2040" s="159"/>
      <c r="L2040" s="159"/>
      <c r="M2040" s="159"/>
      <c r="N2040" s="159"/>
      <c r="O2040" s="159"/>
      <c r="P2040" s="159"/>
      <c r="Q2040" s="159"/>
      <c r="R2040" s="159"/>
      <c r="S2040" s="159"/>
      <c r="T2040" s="159"/>
      <c r="U2040" s="159"/>
      <c r="V2040" s="159"/>
      <c r="W2040" s="159"/>
      <c r="X2040" s="159"/>
      <c r="Y2040" s="150"/>
      <c r="Z2040" s="150"/>
      <c r="AA2040" s="150"/>
      <c r="AB2040" s="150"/>
      <c r="AC2040" s="150"/>
      <c r="AD2040" s="150"/>
      <c r="AE2040" s="150"/>
      <c r="AF2040" s="150"/>
      <c r="AG2040" s="150" t="s">
        <v>206</v>
      </c>
      <c r="AH2040" s="150"/>
      <c r="AI2040" s="150"/>
      <c r="AJ2040" s="150"/>
      <c r="AK2040" s="150"/>
      <c r="AL2040" s="150"/>
      <c r="AM2040" s="150"/>
      <c r="AN2040" s="150"/>
      <c r="AO2040" s="150"/>
      <c r="AP2040" s="150"/>
      <c r="AQ2040" s="150"/>
      <c r="AR2040" s="150"/>
      <c r="AS2040" s="150"/>
      <c r="AT2040" s="150"/>
      <c r="AU2040" s="150"/>
      <c r="AV2040" s="150"/>
      <c r="AW2040" s="150"/>
      <c r="AX2040" s="150"/>
      <c r="AY2040" s="150"/>
      <c r="AZ2040" s="150"/>
      <c r="BA2040" s="150"/>
      <c r="BB2040" s="150"/>
      <c r="BC2040" s="150"/>
      <c r="BD2040" s="150"/>
      <c r="BE2040" s="150"/>
      <c r="BF2040" s="150"/>
      <c r="BG2040" s="150"/>
      <c r="BH2040" s="150"/>
    </row>
    <row r="2041" spans="1:60" outlineLevel="1" x14ac:dyDescent="0.2">
      <c r="A2041" s="157"/>
      <c r="B2041" s="158"/>
      <c r="C2041" s="271" t="s">
        <v>1862</v>
      </c>
      <c r="D2041" s="272"/>
      <c r="E2041" s="272"/>
      <c r="F2041" s="272"/>
      <c r="G2041" s="272"/>
      <c r="H2041" s="159"/>
      <c r="I2041" s="159"/>
      <c r="J2041" s="159"/>
      <c r="K2041" s="159"/>
      <c r="L2041" s="159"/>
      <c r="M2041" s="159"/>
      <c r="N2041" s="159"/>
      <c r="O2041" s="159"/>
      <c r="P2041" s="159"/>
      <c r="Q2041" s="159"/>
      <c r="R2041" s="159"/>
      <c r="S2041" s="159"/>
      <c r="T2041" s="159"/>
      <c r="U2041" s="159"/>
      <c r="V2041" s="159"/>
      <c r="W2041" s="159"/>
      <c r="X2041" s="159"/>
      <c r="Y2041" s="150"/>
      <c r="Z2041" s="150"/>
      <c r="AA2041" s="150"/>
      <c r="AB2041" s="150"/>
      <c r="AC2041" s="150"/>
      <c r="AD2041" s="150"/>
      <c r="AE2041" s="150"/>
      <c r="AF2041" s="150"/>
      <c r="AG2041" s="150" t="s">
        <v>206</v>
      </c>
      <c r="AH2041" s="150"/>
      <c r="AI2041" s="150"/>
      <c r="AJ2041" s="150"/>
      <c r="AK2041" s="150"/>
      <c r="AL2041" s="150"/>
      <c r="AM2041" s="150"/>
      <c r="AN2041" s="150"/>
      <c r="AO2041" s="150"/>
      <c r="AP2041" s="150"/>
      <c r="AQ2041" s="150"/>
      <c r="AR2041" s="150"/>
      <c r="AS2041" s="150"/>
      <c r="AT2041" s="150"/>
      <c r="AU2041" s="150"/>
      <c r="AV2041" s="150"/>
      <c r="AW2041" s="150"/>
      <c r="AX2041" s="150"/>
      <c r="AY2041" s="150"/>
      <c r="AZ2041" s="150"/>
      <c r="BA2041" s="150"/>
      <c r="BB2041" s="150"/>
      <c r="BC2041" s="150"/>
      <c r="BD2041" s="150"/>
      <c r="BE2041" s="150"/>
      <c r="BF2041" s="150"/>
      <c r="BG2041" s="150"/>
      <c r="BH2041" s="150"/>
    </row>
    <row r="2042" spans="1:60" outlineLevel="1" x14ac:dyDescent="0.2">
      <c r="A2042" s="157"/>
      <c r="B2042" s="158"/>
      <c r="C2042" s="199" t="s">
        <v>1830</v>
      </c>
      <c r="D2042" s="189"/>
      <c r="E2042" s="190"/>
      <c r="F2042" s="159"/>
      <c r="G2042" s="159"/>
      <c r="H2042" s="159"/>
      <c r="I2042" s="159"/>
      <c r="J2042" s="159"/>
      <c r="K2042" s="159"/>
      <c r="L2042" s="159"/>
      <c r="M2042" s="159"/>
      <c r="N2042" s="159"/>
      <c r="O2042" s="159"/>
      <c r="P2042" s="159"/>
      <c r="Q2042" s="159"/>
      <c r="R2042" s="159"/>
      <c r="S2042" s="159"/>
      <c r="T2042" s="159"/>
      <c r="U2042" s="159"/>
      <c r="V2042" s="159"/>
      <c r="W2042" s="159"/>
      <c r="X2042" s="159"/>
      <c r="Y2042" s="150"/>
      <c r="Z2042" s="150"/>
      <c r="AA2042" s="150"/>
      <c r="AB2042" s="150"/>
      <c r="AC2042" s="150"/>
      <c r="AD2042" s="150"/>
      <c r="AE2042" s="150"/>
      <c r="AF2042" s="150"/>
      <c r="AG2042" s="150" t="s">
        <v>247</v>
      </c>
      <c r="AH2042" s="150">
        <v>0</v>
      </c>
      <c r="AI2042" s="150"/>
      <c r="AJ2042" s="150"/>
      <c r="AK2042" s="150"/>
      <c r="AL2042" s="150"/>
      <c r="AM2042" s="150"/>
      <c r="AN2042" s="150"/>
      <c r="AO2042" s="150"/>
      <c r="AP2042" s="150"/>
      <c r="AQ2042" s="150"/>
      <c r="AR2042" s="150"/>
      <c r="AS2042" s="150"/>
      <c r="AT2042" s="150"/>
      <c r="AU2042" s="150"/>
      <c r="AV2042" s="150"/>
      <c r="AW2042" s="150"/>
      <c r="AX2042" s="150"/>
      <c r="AY2042" s="150"/>
      <c r="AZ2042" s="150"/>
      <c r="BA2042" s="150"/>
      <c r="BB2042" s="150"/>
      <c r="BC2042" s="150"/>
      <c r="BD2042" s="150"/>
      <c r="BE2042" s="150"/>
      <c r="BF2042" s="150"/>
      <c r="BG2042" s="150"/>
      <c r="BH2042" s="150"/>
    </row>
    <row r="2043" spans="1:60" outlineLevel="1" x14ac:dyDescent="0.2">
      <c r="A2043" s="157"/>
      <c r="B2043" s="158"/>
      <c r="C2043" s="199" t="s">
        <v>1874</v>
      </c>
      <c r="D2043" s="189"/>
      <c r="E2043" s="190">
        <v>1.5</v>
      </c>
      <c r="F2043" s="159"/>
      <c r="G2043" s="159"/>
      <c r="H2043" s="159"/>
      <c r="I2043" s="159"/>
      <c r="J2043" s="159"/>
      <c r="K2043" s="159"/>
      <c r="L2043" s="159"/>
      <c r="M2043" s="159"/>
      <c r="N2043" s="159"/>
      <c r="O2043" s="159"/>
      <c r="P2043" s="159"/>
      <c r="Q2043" s="159"/>
      <c r="R2043" s="159"/>
      <c r="S2043" s="159"/>
      <c r="T2043" s="159"/>
      <c r="U2043" s="159"/>
      <c r="V2043" s="159"/>
      <c r="W2043" s="159"/>
      <c r="X2043" s="159"/>
      <c r="Y2043" s="150"/>
      <c r="Z2043" s="150"/>
      <c r="AA2043" s="150"/>
      <c r="AB2043" s="150"/>
      <c r="AC2043" s="150"/>
      <c r="AD2043" s="150"/>
      <c r="AE2043" s="150"/>
      <c r="AF2043" s="150"/>
      <c r="AG2043" s="150" t="s">
        <v>247</v>
      </c>
      <c r="AH2043" s="150">
        <v>0</v>
      </c>
      <c r="AI2043" s="150"/>
      <c r="AJ2043" s="150"/>
      <c r="AK2043" s="150"/>
      <c r="AL2043" s="150"/>
      <c r="AM2043" s="150"/>
      <c r="AN2043" s="150"/>
      <c r="AO2043" s="150"/>
      <c r="AP2043" s="150"/>
      <c r="AQ2043" s="150"/>
      <c r="AR2043" s="150"/>
      <c r="AS2043" s="150"/>
      <c r="AT2043" s="150"/>
      <c r="AU2043" s="150"/>
      <c r="AV2043" s="150"/>
      <c r="AW2043" s="150"/>
      <c r="AX2043" s="150"/>
      <c r="AY2043" s="150"/>
      <c r="AZ2043" s="150"/>
      <c r="BA2043" s="150"/>
      <c r="BB2043" s="150"/>
      <c r="BC2043" s="150"/>
      <c r="BD2043" s="150"/>
      <c r="BE2043" s="150"/>
      <c r="BF2043" s="150"/>
      <c r="BG2043" s="150"/>
      <c r="BH2043" s="150"/>
    </row>
    <row r="2044" spans="1:60" ht="22.5" outlineLevel="1" x14ac:dyDescent="0.2">
      <c r="A2044" s="167">
        <v>314</v>
      </c>
      <c r="B2044" s="168" t="s">
        <v>1875</v>
      </c>
      <c r="C2044" s="184" t="s">
        <v>1876</v>
      </c>
      <c r="D2044" s="169" t="s">
        <v>353</v>
      </c>
      <c r="E2044" s="170">
        <v>18.2</v>
      </c>
      <c r="F2044" s="171">
        <v>182</v>
      </c>
      <c r="G2044" s="172">
        <f>ROUND(E2044*F2044,2)</f>
        <v>3312.4</v>
      </c>
      <c r="H2044" s="171">
        <v>122</v>
      </c>
      <c r="I2044" s="172">
        <f>ROUND(E2044*H2044,2)</f>
        <v>2220.4</v>
      </c>
      <c r="J2044" s="171">
        <v>60</v>
      </c>
      <c r="K2044" s="172">
        <f>ROUND(E2044*J2044,2)</f>
        <v>1092</v>
      </c>
      <c r="L2044" s="172">
        <v>21</v>
      </c>
      <c r="M2044" s="172">
        <f>G2044*(1+L2044/100)</f>
        <v>4008.0039999999999</v>
      </c>
      <c r="N2044" s="172">
        <v>1.41E-3</v>
      </c>
      <c r="O2044" s="172">
        <f>ROUND(E2044*N2044,2)</f>
        <v>0.03</v>
      </c>
      <c r="P2044" s="172">
        <v>0</v>
      </c>
      <c r="Q2044" s="172">
        <f>ROUND(E2044*P2044,2)</f>
        <v>0</v>
      </c>
      <c r="R2044" s="172"/>
      <c r="S2044" s="172" t="s">
        <v>438</v>
      </c>
      <c r="T2044" s="173" t="s">
        <v>202</v>
      </c>
      <c r="U2044" s="159">
        <v>0.20125000000000001</v>
      </c>
      <c r="V2044" s="159">
        <f>ROUND(E2044*U2044,2)</f>
        <v>3.66</v>
      </c>
      <c r="W2044" s="159"/>
      <c r="X2044" s="159" t="s">
        <v>242</v>
      </c>
      <c r="Y2044" s="150"/>
      <c r="Z2044" s="150"/>
      <c r="AA2044" s="150"/>
      <c r="AB2044" s="150"/>
      <c r="AC2044" s="150"/>
      <c r="AD2044" s="150"/>
      <c r="AE2044" s="150"/>
      <c r="AF2044" s="150"/>
      <c r="AG2044" s="150" t="s">
        <v>243</v>
      </c>
      <c r="AH2044" s="150"/>
      <c r="AI2044" s="150"/>
      <c r="AJ2044" s="150"/>
      <c r="AK2044" s="150"/>
      <c r="AL2044" s="150"/>
      <c r="AM2044" s="150"/>
      <c r="AN2044" s="150"/>
      <c r="AO2044" s="150"/>
      <c r="AP2044" s="150"/>
      <c r="AQ2044" s="150"/>
      <c r="AR2044" s="150"/>
      <c r="AS2044" s="150"/>
      <c r="AT2044" s="150"/>
      <c r="AU2044" s="150"/>
      <c r="AV2044" s="150"/>
      <c r="AW2044" s="150"/>
      <c r="AX2044" s="150"/>
      <c r="AY2044" s="150"/>
      <c r="AZ2044" s="150"/>
      <c r="BA2044" s="150"/>
      <c r="BB2044" s="150"/>
      <c r="BC2044" s="150"/>
      <c r="BD2044" s="150"/>
      <c r="BE2044" s="150"/>
      <c r="BF2044" s="150"/>
      <c r="BG2044" s="150"/>
      <c r="BH2044" s="150"/>
    </row>
    <row r="2045" spans="1:60" outlineLevel="1" x14ac:dyDescent="0.2">
      <c r="A2045" s="157"/>
      <c r="B2045" s="158"/>
      <c r="C2045" s="262" t="s">
        <v>1877</v>
      </c>
      <c r="D2045" s="263"/>
      <c r="E2045" s="263"/>
      <c r="F2045" s="263"/>
      <c r="G2045" s="263"/>
      <c r="H2045" s="159"/>
      <c r="I2045" s="159"/>
      <c r="J2045" s="159"/>
      <c r="K2045" s="159"/>
      <c r="L2045" s="159"/>
      <c r="M2045" s="159"/>
      <c r="N2045" s="159"/>
      <c r="O2045" s="159"/>
      <c r="P2045" s="159"/>
      <c r="Q2045" s="159"/>
      <c r="R2045" s="159"/>
      <c r="S2045" s="159"/>
      <c r="T2045" s="159"/>
      <c r="U2045" s="159"/>
      <c r="V2045" s="159"/>
      <c r="W2045" s="159"/>
      <c r="X2045" s="159"/>
      <c r="Y2045" s="150"/>
      <c r="Z2045" s="150"/>
      <c r="AA2045" s="150"/>
      <c r="AB2045" s="150"/>
      <c r="AC2045" s="150"/>
      <c r="AD2045" s="150"/>
      <c r="AE2045" s="150"/>
      <c r="AF2045" s="150"/>
      <c r="AG2045" s="150" t="s">
        <v>206</v>
      </c>
      <c r="AH2045" s="150"/>
      <c r="AI2045" s="150"/>
      <c r="AJ2045" s="150"/>
      <c r="AK2045" s="150"/>
      <c r="AL2045" s="150"/>
      <c r="AM2045" s="150"/>
      <c r="AN2045" s="150"/>
      <c r="AO2045" s="150"/>
      <c r="AP2045" s="150"/>
      <c r="AQ2045" s="150"/>
      <c r="AR2045" s="150"/>
      <c r="AS2045" s="150"/>
      <c r="AT2045" s="150"/>
      <c r="AU2045" s="150"/>
      <c r="AV2045" s="150"/>
      <c r="AW2045" s="150"/>
      <c r="AX2045" s="150"/>
      <c r="AY2045" s="150"/>
      <c r="AZ2045" s="150"/>
      <c r="BA2045" s="150"/>
      <c r="BB2045" s="150"/>
      <c r="BC2045" s="150"/>
      <c r="BD2045" s="150"/>
      <c r="BE2045" s="150"/>
      <c r="BF2045" s="150"/>
      <c r="BG2045" s="150"/>
      <c r="BH2045" s="150"/>
    </row>
    <row r="2046" spans="1:60" outlineLevel="1" x14ac:dyDescent="0.2">
      <c r="A2046" s="157"/>
      <c r="B2046" s="158"/>
      <c r="C2046" s="199" t="s">
        <v>1830</v>
      </c>
      <c r="D2046" s="189"/>
      <c r="E2046" s="190"/>
      <c r="F2046" s="159"/>
      <c r="G2046" s="159"/>
      <c r="H2046" s="159"/>
      <c r="I2046" s="159"/>
      <c r="J2046" s="159"/>
      <c r="K2046" s="159"/>
      <c r="L2046" s="159"/>
      <c r="M2046" s="159"/>
      <c r="N2046" s="159"/>
      <c r="O2046" s="159"/>
      <c r="P2046" s="159"/>
      <c r="Q2046" s="159"/>
      <c r="R2046" s="159"/>
      <c r="S2046" s="159"/>
      <c r="T2046" s="159"/>
      <c r="U2046" s="159"/>
      <c r="V2046" s="159"/>
      <c r="W2046" s="159"/>
      <c r="X2046" s="159"/>
      <c r="Y2046" s="150"/>
      <c r="Z2046" s="150"/>
      <c r="AA2046" s="150"/>
      <c r="AB2046" s="150"/>
      <c r="AC2046" s="150"/>
      <c r="AD2046" s="150"/>
      <c r="AE2046" s="150"/>
      <c r="AF2046" s="150"/>
      <c r="AG2046" s="150" t="s">
        <v>247</v>
      </c>
      <c r="AH2046" s="150">
        <v>0</v>
      </c>
      <c r="AI2046" s="150"/>
      <c r="AJ2046" s="150"/>
      <c r="AK2046" s="150"/>
      <c r="AL2046" s="150"/>
      <c r="AM2046" s="150"/>
      <c r="AN2046" s="150"/>
      <c r="AO2046" s="150"/>
      <c r="AP2046" s="150"/>
      <c r="AQ2046" s="150"/>
      <c r="AR2046" s="150"/>
      <c r="AS2046" s="150"/>
      <c r="AT2046" s="150"/>
      <c r="AU2046" s="150"/>
      <c r="AV2046" s="150"/>
      <c r="AW2046" s="150"/>
      <c r="AX2046" s="150"/>
      <c r="AY2046" s="150"/>
      <c r="AZ2046" s="150"/>
      <c r="BA2046" s="150"/>
      <c r="BB2046" s="150"/>
      <c r="BC2046" s="150"/>
      <c r="BD2046" s="150"/>
      <c r="BE2046" s="150"/>
      <c r="BF2046" s="150"/>
      <c r="BG2046" s="150"/>
      <c r="BH2046" s="150"/>
    </row>
    <row r="2047" spans="1:60" outlineLevel="1" x14ac:dyDescent="0.2">
      <c r="A2047" s="157"/>
      <c r="B2047" s="158"/>
      <c r="C2047" s="199" t="s">
        <v>1878</v>
      </c>
      <c r="D2047" s="189"/>
      <c r="E2047" s="190">
        <v>18.2</v>
      </c>
      <c r="F2047" s="159"/>
      <c r="G2047" s="159"/>
      <c r="H2047" s="159"/>
      <c r="I2047" s="159"/>
      <c r="J2047" s="159"/>
      <c r="K2047" s="159"/>
      <c r="L2047" s="159"/>
      <c r="M2047" s="159"/>
      <c r="N2047" s="159"/>
      <c r="O2047" s="159"/>
      <c r="P2047" s="159"/>
      <c r="Q2047" s="159"/>
      <c r="R2047" s="159"/>
      <c r="S2047" s="159"/>
      <c r="T2047" s="159"/>
      <c r="U2047" s="159"/>
      <c r="V2047" s="159"/>
      <c r="W2047" s="159"/>
      <c r="X2047" s="159"/>
      <c r="Y2047" s="150"/>
      <c r="Z2047" s="150"/>
      <c r="AA2047" s="150"/>
      <c r="AB2047" s="150"/>
      <c r="AC2047" s="150"/>
      <c r="AD2047" s="150"/>
      <c r="AE2047" s="150"/>
      <c r="AF2047" s="150"/>
      <c r="AG2047" s="150" t="s">
        <v>247</v>
      </c>
      <c r="AH2047" s="150">
        <v>0</v>
      </c>
      <c r="AI2047" s="150"/>
      <c r="AJ2047" s="150"/>
      <c r="AK2047" s="150"/>
      <c r="AL2047" s="150"/>
      <c r="AM2047" s="150"/>
      <c r="AN2047" s="150"/>
      <c r="AO2047" s="150"/>
      <c r="AP2047" s="150"/>
      <c r="AQ2047" s="150"/>
      <c r="AR2047" s="150"/>
      <c r="AS2047" s="150"/>
      <c r="AT2047" s="150"/>
      <c r="AU2047" s="150"/>
      <c r="AV2047" s="150"/>
      <c r="AW2047" s="150"/>
      <c r="AX2047" s="150"/>
      <c r="AY2047" s="150"/>
      <c r="AZ2047" s="150"/>
      <c r="BA2047" s="150"/>
      <c r="BB2047" s="150"/>
      <c r="BC2047" s="150"/>
      <c r="BD2047" s="150"/>
      <c r="BE2047" s="150"/>
      <c r="BF2047" s="150"/>
      <c r="BG2047" s="150"/>
      <c r="BH2047" s="150"/>
    </row>
    <row r="2048" spans="1:60" outlineLevel="1" x14ac:dyDescent="0.2">
      <c r="A2048" s="167">
        <v>315</v>
      </c>
      <c r="B2048" s="168" t="s">
        <v>1879</v>
      </c>
      <c r="C2048" s="184" t="s">
        <v>1880</v>
      </c>
      <c r="D2048" s="169" t="s">
        <v>353</v>
      </c>
      <c r="E2048" s="170">
        <v>72</v>
      </c>
      <c r="F2048" s="171">
        <v>277</v>
      </c>
      <c r="G2048" s="172">
        <f>ROUND(E2048*F2048,2)</f>
        <v>19944</v>
      </c>
      <c r="H2048" s="171">
        <v>137</v>
      </c>
      <c r="I2048" s="172">
        <f>ROUND(E2048*H2048,2)</f>
        <v>9864</v>
      </c>
      <c r="J2048" s="171">
        <v>140</v>
      </c>
      <c r="K2048" s="172">
        <f>ROUND(E2048*J2048,2)</f>
        <v>10080</v>
      </c>
      <c r="L2048" s="172">
        <v>21</v>
      </c>
      <c r="M2048" s="172">
        <f>G2048*(1+L2048/100)</f>
        <v>24132.239999999998</v>
      </c>
      <c r="N2048" s="172">
        <v>1.8400000000000001E-3</v>
      </c>
      <c r="O2048" s="172">
        <f>ROUND(E2048*N2048,2)</f>
        <v>0.13</v>
      </c>
      <c r="P2048" s="172">
        <v>0</v>
      </c>
      <c r="Q2048" s="172">
        <f>ROUND(E2048*P2048,2)</f>
        <v>0</v>
      </c>
      <c r="R2048" s="172"/>
      <c r="S2048" s="172" t="s">
        <v>438</v>
      </c>
      <c r="T2048" s="173" t="s">
        <v>202</v>
      </c>
      <c r="U2048" s="159">
        <v>0.25</v>
      </c>
      <c r="V2048" s="159">
        <f>ROUND(E2048*U2048,2)</f>
        <v>18</v>
      </c>
      <c r="W2048" s="159"/>
      <c r="X2048" s="159" t="s">
        <v>242</v>
      </c>
      <c r="Y2048" s="150"/>
      <c r="Z2048" s="150"/>
      <c r="AA2048" s="150"/>
      <c r="AB2048" s="150"/>
      <c r="AC2048" s="150"/>
      <c r="AD2048" s="150"/>
      <c r="AE2048" s="150"/>
      <c r="AF2048" s="150"/>
      <c r="AG2048" s="150" t="s">
        <v>243</v>
      </c>
      <c r="AH2048" s="150"/>
      <c r="AI2048" s="150"/>
      <c r="AJ2048" s="150"/>
      <c r="AK2048" s="150"/>
      <c r="AL2048" s="150"/>
      <c r="AM2048" s="150"/>
      <c r="AN2048" s="150"/>
      <c r="AO2048" s="150"/>
      <c r="AP2048" s="150"/>
      <c r="AQ2048" s="150"/>
      <c r="AR2048" s="150"/>
      <c r="AS2048" s="150"/>
      <c r="AT2048" s="150"/>
      <c r="AU2048" s="150"/>
      <c r="AV2048" s="150"/>
      <c r="AW2048" s="150"/>
      <c r="AX2048" s="150"/>
      <c r="AY2048" s="150"/>
      <c r="AZ2048" s="150"/>
      <c r="BA2048" s="150"/>
      <c r="BB2048" s="150"/>
      <c r="BC2048" s="150"/>
      <c r="BD2048" s="150"/>
      <c r="BE2048" s="150"/>
      <c r="BF2048" s="150"/>
      <c r="BG2048" s="150"/>
      <c r="BH2048" s="150"/>
    </row>
    <row r="2049" spans="1:60" outlineLevel="1" x14ac:dyDescent="0.2">
      <c r="A2049" s="157"/>
      <c r="B2049" s="158"/>
      <c r="C2049" s="262" t="s">
        <v>1881</v>
      </c>
      <c r="D2049" s="263"/>
      <c r="E2049" s="263"/>
      <c r="F2049" s="263"/>
      <c r="G2049" s="263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  <c r="S2049" s="159"/>
      <c r="T2049" s="159"/>
      <c r="U2049" s="159"/>
      <c r="V2049" s="159"/>
      <c r="W2049" s="159"/>
      <c r="X2049" s="159"/>
      <c r="Y2049" s="150"/>
      <c r="Z2049" s="150"/>
      <c r="AA2049" s="150"/>
      <c r="AB2049" s="150"/>
      <c r="AC2049" s="150"/>
      <c r="AD2049" s="150"/>
      <c r="AE2049" s="150"/>
      <c r="AF2049" s="150"/>
      <c r="AG2049" s="150" t="s">
        <v>206</v>
      </c>
      <c r="AH2049" s="150"/>
      <c r="AI2049" s="150"/>
      <c r="AJ2049" s="150"/>
      <c r="AK2049" s="150"/>
      <c r="AL2049" s="150"/>
      <c r="AM2049" s="150"/>
      <c r="AN2049" s="150"/>
      <c r="AO2049" s="150"/>
      <c r="AP2049" s="150"/>
      <c r="AQ2049" s="150"/>
      <c r="AR2049" s="150"/>
      <c r="AS2049" s="150"/>
      <c r="AT2049" s="150"/>
      <c r="AU2049" s="150"/>
      <c r="AV2049" s="150"/>
      <c r="AW2049" s="150"/>
      <c r="AX2049" s="150"/>
      <c r="AY2049" s="150"/>
      <c r="AZ2049" s="150"/>
      <c r="BA2049" s="150"/>
      <c r="BB2049" s="150"/>
      <c r="BC2049" s="150"/>
      <c r="BD2049" s="150"/>
      <c r="BE2049" s="150"/>
      <c r="BF2049" s="150"/>
      <c r="BG2049" s="150"/>
      <c r="BH2049" s="150"/>
    </row>
    <row r="2050" spans="1:60" outlineLevel="1" x14ac:dyDescent="0.2">
      <c r="A2050" s="157"/>
      <c r="B2050" s="158"/>
      <c r="C2050" s="199" t="s">
        <v>1830</v>
      </c>
      <c r="D2050" s="189"/>
      <c r="E2050" s="190"/>
      <c r="F2050" s="159"/>
      <c r="G2050" s="159"/>
      <c r="H2050" s="159"/>
      <c r="I2050" s="159"/>
      <c r="J2050" s="159"/>
      <c r="K2050" s="159"/>
      <c r="L2050" s="159"/>
      <c r="M2050" s="159"/>
      <c r="N2050" s="159"/>
      <c r="O2050" s="159"/>
      <c r="P2050" s="159"/>
      <c r="Q2050" s="159"/>
      <c r="R2050" s="159"/>
      <c r="S2050" s="159"/>
      <c r="T2050" s="159"/>
      <c r="U2050" s="159"/>
      <c r="V2050" s="159"/>
      <c r="W2050" s="159"/>
      <c r="X2050" s="159"/>
      <c r="Y2050" s="150"/>
      <c r="Z2050" s="150"/>
      <c r="AA2050" s="150"/>
      <c r="AB2050" s="150"/>
      <c r="AC2050" s="150"/>
      <c r="AD2050" s="150"/>
      <c r="AE2050" s="150"/>
      <c r="AF2050" s="150"/>
      <c r="AG2050" s="150" t="s">
        <v>247</v>
      </c>
      <c r="AH2050" s="150">
        <v>0</v>
      </c>
      <c r="AI2050" s="150"/>
      <c r="AJ2050" s="150"/>
      <c r="AK2050" s="150"/>
      <c r="AL2050" s="150"/>
      <c r="AM2050" s="150"/>
      <c r="AN2050" s="150"/>
      <c r="AO2050" s="150"/>
      <c r="AP2050" s="150"/>
      <c r="AQ2050" s="150"/>
      <c r="AR2050" s="150"/>
      <c r="AS2050" s="150"/>
      <c r="AT2050" s="150"/>
      <c r="AU2050" s="150"/>
      <c r="AV2050" s="150"/>
      <c r="AW2050" s="150"/>
      <c r="AX2050" s="150"/>
      <c r="AY2050" s="150"/>
      <c r="AZ2050" s="150"/>
      <c r="BA2050" s="150"/>
      <c r="BB2050" s="150"/>
      <c r="BC2050" s="150"/>
      <c r="BD2050" s="150"/>
      <c r="BE2050" s="150"/>
      <c r="BF2050" s="150"/>
      <c r="BG2050" s="150"/>
      <c r="BH2050" s="150"/>
    </row>
    <row r="2051" spans="1:60" outlineLevel="1" x14ac:dyDescent="0.2">
      <c r="A2051" s="157"/>
      <c r="B2051" s="158"/>
      <c r="C2051" s="199" t="s">
        <v>1882</v>
      </c>
      <c r="D2051" s="189"/>
      <c r="E2051" s="190">
        <v>72</v>
      </c>
      <c r="F2051" s="159"/>
      <c r="G2051" s="159"/>
      <c r="H2051" s="159"/>
      <c r="I2051" s="159"/>
      <c r="J2051" s="159"/>
      <c r="K2051" s="159"/>
      <c r="L2051" s="159"/>
      <c r="M2051" s="159"/>
      <c r="N2051" s="159"/>
      <c r="O2051" s="159"/>
      <c r="P2051" s="159"/>
      <c r="Q2051" s="159"/>
      <c r="R2051" s="159"/>
      <c r="S2051" s="159"/>
      <c r="T2051" s="159"/>
      <c r="U2051" s="159"/>
      <c r="V2051" s="159"/>
      <c r="W2051" s="159"/>
      <c r="X2051" s="159"/>
      <c r="Y2051" s="150"/>
      <c r="Z2051" s="150"/>
      <c r="AA2051" s="150"/>
      <c r="AB2051" s="150"/>
      <c r="AC2051" s="150"/>
      <c r="AD2051" s="150"/>
      <c r="AE2051" s="150"/>
      <c r="AF2051" s="150"/>
      <c r="AG2051" s="150" t="s">
        <v>247</v>
      </c>
      <c r="AH2051" s="150">
        <v>0</v>
      </c>
      <c r="AI2051" s="150"/>
      <c r="AJ2051" s="150"/>
      <c r="AK2051" s="150"/>
      <c r="AL2051" s="150"/>
      <c r="AM2051" s="150"/>
      <c r="AN2051" s="150"/>
      <c r="AO2051" s="150"/>
      <c r="AP2051" s="150"/>
      <c r="AQ2051" s="150"/>
      <c r="AR2051" s="150"/>
      <c r="AS2051" s="150"/>
      <c r="AT2051" s="150"/>
      <c r="AU2051" s="150"/>
      <c r="AV2051" s="150"/>
      <c r="AW2051" s="150"/>
      <c r="AX2051" s="150"/>
      <c r="AY2051" s="150"/>
      <c r="AZ2051" s="150"/>
      <c r="BA2051" s="150"/>
      <c r="BB2051" s="150"/>
      <c r="BC2051" s="150"/>
      <c r="BD2051" s="150"/>
      <c r="BE2051" s="150"/>
      <c r="BF2051" s="150"/>
      <c r="BG2051" s="150"/>
      <c r="BH2051" s="150"/>
    </row>
    <row r="2052" spans="1:60" outlineLevel="1" x14ac:dyDescent="0.2">
      <c r="A2052" s="167">
        <v>316</v>
      </c>
      <c r="B2052" s="168" t="s">
        <v>1883</v>
      </c>
      <c r="C2052" s="184" t="s">
        <v>1884</v>
      </c>
      <c r="D2052" s="169" t="s">
        <v>420</v>
      </c>
      <c r="E2052" s="170">
        <v>2</v>
      </c>
      <c r="F2052" s="171">
        <v>2855</v>
      </c>
      <c r="G2052" s="172">
        <f>ROUND(E2052*F2052,2)</f>
        <v>5710</v>
      </c>
      <c r="H2052" s="171">
        <v>1412</v>
      </c>
      <c r="I2052" s="172">
        <f>ROUND(E2052*H2052,2)</f>
        <v>2824</v>
      </c>
      <c r="J2052" s="171">
        <v>1443</v>
      </c>
      <c r="K2052" s="172">
        <f>ROUND(E2052*J2052,2)</f>
        <v>2886</v>
      </c>
      <c r="L2052" s="172">
        <v>21</v>
      </c>
      <c r="M2052" s="172">
        <f>G2052*(1+L2052/100)</f>
        <v>6909.0999999999995</v>
      </c>
      <c r="N2052" s="172">
        <v>1.8400000000000001E-3</v>
      </c>
      <c r="O2052" s="172">
        <f>ROUND(E2052*N2052,2)</f>
        <v>0</v>
      </c>
      <c r="P2052" s="172">
        <v>0</v>
      </c>
      <c r="Q2052" s="172">
        <f>ROUND(E2052*P2052,2)</f>
        <v>0</v>
      </c>
      <c r="R2052" s="172"/>
      <c r="S2052" s="172" t="s">
        <v>438</v>
      </c>
      <c r="T2052" s="173" t="s">
        <v>202</v>
      </c>
      <c r="U2052" s="159">
        <v>0.25</v>
      </c>
      <c r="V2052" s="159">
        <f>ROUND(E2052*U2052,2)</f>
        <v>0.5</v>
      </c>
      <c r="W2052" s="159"/>
      <c r="X2052" s="159" t="s">
        <v>242</v>
      </c>
      <c r="Y2052" s="150"/>
      <c r="Z2052" s="150"/>
      <c r="AA2052" s="150"/>
      <c r="AB2052" s="150"/>
      <c r="AC2052" s="150"/>
      <c r="AD2052" s="150"/>
      <c r="AE2052" s="150"/>
      <c r="AF2052" s="150"/>
      <c r="AG2052" s="150" t="s">
        <v>243</v>
      </c>
      <c r="AH2052" s="150"/>
      <c r="AI2052" s="150"/>
      <c r="AJ2052" s="150"/>
      <c r="AK2052" s="150"/>
      <c r="AL2052" s="150"/>
      <c r="AM2052" s="150"/>
      <c r="AN2052" s="150"/>
      <c r="AO2052" s="150"/>
      <c r="AP2052" s="150"/>
      <c r="AQ2052" s="150"/>
      <c r="AR2052" s="150"/>
      <c r="AS2052" s="150"/>
      <c r="AT2052" s="150"/>
      <c r="AU2052" s="150"/>
      <c r="AV2052" s="150"/>
      <c r="AW2052" s="150"/>
      <c r="AX2052" s="150"/>
      <c r="AY2052" s="150"/>
      <c r="AZ2052" s="150"/>
      <c r="BA2052" s="150"/>
      <c r="BB2052" s="150"/>
      <c r="BC2052" s="150"/>
      <c r="BD2052" s="150"/>
      <c r="BE2052" s="150"/>
      <c r="BF2052" s="150"/>
      <c r="BG2052" s="150"/>
      <c r="BH2052" s="150"/>
    </row>
    <row r="2053" spans="1:60" outlineLevel="1" x14ac:dyDescent="0.2">
      <c r="A2053" s="157"/>
      <c r="B2053" s="158"/>
      <c r="C2053" s="199" t="s">
        <v>434</v>
      </c>
      <c r="D2053" s="189"/>
      <c r="E2053" s="190"/>
      <c r="F2053" s="159"/>
      <c r="G2053" s="159"/>
      <c r="H2053" s="159"/>
      <c r="I2053" s="159"/>
      <c r="J2053" s="159"/>
      <c r="K2053" s="159"/>
      <c r="L2053" s="159"/>
      <c r="M2053" s="159"/>
      <c r="N2053" s="159"/>
      <c r="O2053" s="159"/>
      <c r="P2053" s="159"/>
      <c r="Q2053" s="159"/>
      <c r="R2053" s="159"/>
      <c r="S2053" s="159"/>
      <c r="T2053" s="159"/>
      <c r="U2053" s="159"/>
      <c r="V2053" s="159"/>
      <c r="W2053" s="159"/>
      <c r="X2053" s="159"/>
      <c r="Y2053" s="150"/>
      <c r="Z2053" s="150"/>
      <c r="AA2053" s="150"/>
      <c r="AB2053" s="150"/>
      <c r="AC2053" s="150"/>
      <c r="AD2053" s="150"/>
      <c r="AE2053" s="150"/>
      <c r="AF2053" s="150"/>
      <c r="AG2053" s="150" t="s">
        <v>247</v>
      </c>
      <c r="AH2053" s="150">
        <v>0</v>
      </c>
      <c r="AI2053" s="150"/>
      <c r="AJ2053" s="150"/>
      <c r="AK2053" s="150"/>
      <c r="AL2053" s="150"/>
      <c r="AM2053" s="150"/>
      <c r="AN2053" s="150"/>
      <c r="AO2053" s="150"/>
      <c r="AP2053" s="150"/>
      <c r="AQ2053" s="150"/>
      <c r="AR2053" s="150"/>
      <c r="AS2053" s="150"/>
      <c r="AT2053" s="150"/>
      <c r="AU2053" s="150"/>
      <c r="AV2053" s="150"/>
      <c r="AW2053" s="150"/>
      <c r="AX2053" s="150"/>
      <c r="AY2053" s="150"/>
      <c r="AZ2053" s="150"/>
      <c r="BA2053" s="150"/>
      <c r="BB2053" s="150"/>
      <c r="BC2053" s="150"/>
      <c r="BD2053" s="150"/>
      <c r="BE2053" s="150"/>
      <c r="BF2053" s="150"/>
      <c r="BG2053" s="150"/>
      <c r="BH2053" s="150"/>
    </row>
    <row r="2054" spans="1:60" outlineLevel="1" x14ac:dyDescent="0.2">
      <c r="A2054" s="157"/>
      <c r="B2054" s="158"/>
      <c r="C2054" s="199" t="s">
        <v>1885</v>
      </c>
      <c r="D2054" s="189"/>
      <c r="E2054" s="190">
        <v>2</v>
      </c>
      <c r="F2054" s="159"/>
      <c r="G2054" s="159"/>
      <c r="H2054" s="159"/>
      <c r="I2054" s="159"/>
      <c r="J2054" s="159"/>
      <c r="K2054" s="159"/>
      <c r="L2054" s="159"/>
      <c r="M2054" s="159"/>
      <c r="N2054" s="159"/>
      <c r="O2054" s="159"/>
      <c r="P2054" s="159"/>
      <c r="Q2054" s="159"/>
      <c r="R2054" s="159"/>
      <c r="S2054" s="159"/>
      <c r="T2054" s="159"/>
      <c r="U2054" s="159"/>
      <c r="V2054" s="159"/>
      <c r="W2054" s="159"/>
      <c r="X2054" s="159"/>
      <c r="Y2054" s="150"/>
      <c r="Z2054" s="150"/>
      <c r="AA2054" s="150"/>
      <c r="AB2054" s="150"/>
      <c r="AC2054" s="150"/>
      <c r="AD2054" s="150"/>
      <c r="AE2054" s="150"/>
      <c r="AF2054" s="150"/>
      <c r="AG2054" s="150" t="s">
        <v>247</v>
      </c>
      <c r="AH2054" s="150">
        <v>0</v>
      </c>
      <c r="AI2054" s="150"/>
      <c r="AJ2054" s="150"/>
      <c r="AK2054" s="150"/>
      <c r="AL2054" s="150"/>
      <c r="AM2054" s="150"/>
      <c r="AN2054" s="150"/>
      <c r="AO2054" s="150"/>
      <c r="AP2054" s="150"/>
      <c r="AQ2054" s="150"/>
      <c r="AR2054" s="150"/>
      <c r="AS2054" s="150"/>
      <c r="AT2054" s="150"/>
      <c r="AU2054" s="150"/>
      <c r="AV2054" s="150"/>
      <c r="AW2054" s="150"/>
      <c r="AX2054" s="150"/>
      <c r="AY2054" s="150"/>
      <c r="AZ2054" s="150"/>
      <c r="BA2054" s="150"/>
      <c r="BB2054" s="150"/>
      <c r="BC2054" s="150"/>
      <c r="BD2054" s="150"/>
      <c r="BE2054" s="150"/>
      <c r="BF2054" s="150"/>
      <c r="BG2054" s="150"/>
      <c r="BH2054" s="150"/>
    </row>
    <row r="2055" spans="1:60" outlineLevel="1" x14ac:dyDescent="0.2">
      <c r="A2055" s="167">
        <v>317</v>
      </c>
      <c r="B2055" s="168" t="s">
        <v>1886</v>
      </c>
      <c r="C2055" s="184" t="s">
        <v>1887</v>
      </c>
      <c r="D2055" s="169" t="s">
        <v>368</v>
      </c>
      <c r="E2055" s="170">
        <v>0.71296000000000004</v>
      </c>
      <c r="F2055" s="171">
        <v>1981</v>
      </c>
      <c r="G2055" s="172">
        <f>ROUND(E2055*F2055,2)</f>
        <v>1412.37</v>
      </c>
      <c r="H2055" s="171">
        <v>0</v>
      </c>
      <c r="I2055" s="172">
        <f>ROUND(E2055*H2055,2)</f>
        <v>0</v>
      </c>
      <c r="J2055" s="171">
        <v>1981</v>
      </c>
      <c r="K2055" s="172">
        <f>ROUND(E2055*J2055,2)</f>
        <v>1412.37</v>
      </c>
      <c r="L2055" s="172">
        <v>21</v>
      </c>
      <c r="M2055" s="172">
        <f>G2055*(1+L2055/100)</f>
        <v>1708.9676999999999</v>
      </c>
      <c r="N2055" s="172">
        <v>0</v>
      </c>
      <c r="O2055" s="172">
        <f>ROUND(E2055*N2055,2)</f>
        <v>0</v>
      </c>
      <c r="P2055" s="172">
        <v>0</v>
      </c>
      <c r="Q2055" s="172">
        <f>ROUND(E2055*P2055,2)</f>
        <v>0</v>
      </c>
      <c r="R2055" s="172" t="s">
        <v>1829</v>
      </c>
      <c r="S2055" s="172" t="s">
        <v>201</v>
      </c>
      <c r="T2055" s="173" t="s">
        <v>201</v>
      </c>
      <c r="U2055" s="159">
        <v>4.82</v>
      </c>
      <c r="V2055" s="159">
        <f>ROUND(E2055*U2055,2)</f>
        <v>3.44</v>
      </c>
      <c r="W2055" s="159"/>
      <c r="X2055" s="159" t="s">
        <v>1399</v>
      </c>
      <c r="Y2055" s="150"/>
      <c r="Z2055" s="150"/>
      <c r="AA2055" s="150"/>
      <c r="AB2055" s="150"/>
      <c r="AC2055" s="150"/>
      <c r="AD2055" s="150"/>
      <c r="AE2055" s="150"/>
      <c r="AF2055" s="150"/>
      <c r="AG2055" s="150" t="s">
        <v>1400</v>
      </c>
      <c r="AH2055" s="150"/>
      <c r="AI2055" s="150"/>
      <c r="AJ2055" s="150"/>
      <c r="AK2055" s="150"/>
      <c r="AL2055" s="150"/>
      <c r="AM2055" s="150"/>
      <c r="AN2055" s="150"/>
      <c r="AO2055" s="150"/>
      <c r="AP2055" s="150"/>
      <c r="AQ2055" s="150"/>
      <c r="AR2055" s="150"/>
      <c r="AS2055" s="150"/>
      <c r="AT2055" s="150"/>
      <c r="AU2055" s="150"/>
      <c r="AV2055" s="150"/>
      <c r="AW2055" s="150"/>
      <c r="AX2055" s="150"/>
      <c r="AY2055" s="150"/>
      <c r="AZ2055" s="150"/>
      <c r="BA2055" s="150"/>
      <c r="BB2055" s="150"/>
      <c r="BC2055" s="150"/>
      <c r="BD2055" s="150"/>
      <c r="BE2055" s="150"/>
      <c r="BF2055" s="150"/>
      <c r="BG2055" s="150"/>
      <c r="BH2055" s="150"/>
    </row>
    <row r="2056" spans="1:60" outlineLevel="1" x14ac:dyDescent="0.2">
      <c r="A2056" s="157"/>
      <c r="B2056" s="158"/>
      <c r="C2056" s="273" t="s">
        <v>1533</v>
      </c>
      <c r="D2056" s="274"/>
      <c r="E2056" s="274"/>
      <c r="F2056" s="274"/>
      <c r="G2056" s="274"/>
      <c r="H2056" s="159"/>
      <c r="I2056" s="159"/>
      <c r="J2056" s="159"/>
      <c r="K2056" s="159"/>
      <c r="L2056" s="159"/>
      <c r="M2056" s="159"/>
      <c r="N2056" s="159"/>
      <c r="O2056" s="159"/>
      <c r="P2056" s="159"/>
      <c r="Q2056" s="159"/>
      <c r="R2056" s="159"/>
      <c r="S2056" s="159"/>
      <c r="T2056" s="159"/>
      <c r="U2056" s="159"/>
      <c r="V2056" s="159"/>
      <c r="W2056" s="159"/>
      <c r="X2056" s="159"/>
      <c r="Y2056" s="150"/>
      <c r="Z2056" s="150"/>
      <c r="AA2056" s="150"/>
      <c r="AB2056" s="150"/>
      <c r="AC2056" s="150"/>
      <c r="AD2056" s="150"/>
      <c r="AE2056" s="150"/>
      <c r="AF2056" s="150"/>
      <c r="AG2056" s="150" t="s">
        <v>245</v>
      </c>
      <c r="AH2056" s="150"/>
      <c r="AI2056" s="150"/>
      <c r="AJ2056" s="150"/>
      <c r="AK2056" s="150"/>
      <c r="AL2056" s="150"/>
      <c r="AM2056" s="150"/>
      <c r="AN2056" s="150"/>
      <c r="AO2056" s="150"/>
      <c r="AP2056" s="150"/>
      <c r="AQ2056" s="150"/>
      <c r="AR2056" s="150"/>
      <c r="AS2056" s="150"/>
      <c r="AT2056" s="150"/>
      <c r="AU2056" s="150"/>
      <c r="AV2056" s="150"/>
      <c r="AW2056" s="150"/>
      <c r="AX2056" s="150"/>
      <c r="AY2056" s="150"/>
      <c r="AZ2056" s="150"/>
      <c r="BA2056" s="150"/>
      <c r="BB2056" s="150"/>
      <c r="BC2056" s="150"/>
      <c r="BD2056" s="150"/>
      <c r="BE2056" s="150"/>
      <c r="BF2056" s="150"/>
      <c r="BG2056" s="150"/>
      <c r="BH2056" s="150"/>
    </row>
    <row r="2057" spans="1:60" outlineLevel="1" x14ac:dyDescent="0.2">
      <c r="A2057" s="157"/>
      <c r="B2057" s="158"/>
      <c r="C2057" s="199" t="s">
        <v>1402</v>
      </c>
      <c r="D2057" s="189"/>
      <c r="E2057" s="190"/>
      <c r="F2057" s="159"/>
      <c r="G2057" s="159"/>
      <c r="H2057" s="159"/>
      <c r="I2057" s="159"/>
      <c r="J2057" s="159"/>
      <c r="K2057" s="159"/>
      <c r="L2057" s="159"/>
      <c r="M2057" s="159"/>
      <c r="N2057" s="159"/>
      <c r="O2057" s="159"/>
      <c r="P2057" s="159"/>
      <c r="Q2057" s="159"/>
      <c r="R2057" s="159"/>
      <c r="S2057" s="159"/>
      <c r="T2057" s="159"/>
      <c r="U2057" s="159"/>
      <c r="V2057" s="159"/>
      <c r="W2057" s="159"/>
      <c r="X2057" s="159"/>
      <c r="Y2057" s="150"/>
      <c r="Z2057" s="150"/>
      <c r="AA2057" s="150"/>
      <c r="AB2057" s="150"/>
      <c r="AC2057" s="150"/>
      <c r="AD2057" s="150"/>
      <c r="AE2057" s="150"/>
      <c r="AF2057" s="150"/>
      <c r="AG2057" s="150" t="s">
        <v>247</v>
      </c>
      <c r="AH2057" s="150">
        <v>0</v>
      </c>
      <c r="AI2057" s="150"/>
      <c r="AJ2057" s="150"/>
      <c r="AK2057" s="150"/>
      <c r="AL2057" s="150"/>
      <c r="AM2057" s="150"/>
      <c r="AN2057" s="150"/>
      <c r="AO2057" s="150"/>
      <c r="AP2057" s="150"/>
      <c r="AQ2057" s="150"/>
      <c r="AR2057" s="150"/>
      <c r="AS2057" s="150"/>
      <c r="AT2057" s="150"/>
      <c r="AU2057" s="150"/>
      <c r="AV2057" s="150"/>
      <c r="AW2057" s="150"/>
      <c r="AX2057" s="150"/>
      <c r="AY2057" s="150"/>
      <c r="AZ2057" s="150"/>
      <c r="BA2057" s="150"/>
      <c r="BB2057" s="150"/>
      <c r="BC2057" s="150"/>
      <c r="BD2057" s="150"/>
      <c r="BE2057" s="150"/>
      <c r="BF2057" s="150"/>
      <c r="BG2057" s="150"/>
      <c r="BH2057" s="150"/>
    </row>
    <row r="2058" spans="1:60" outlineLevel="1" x14ac:dyDescent="0.2">
      <c r="A2058" s="157"/>
      <c r="B2058" s="158"/>
      <c r="C2058" s="199" t="s">
        <v>1888</v>
      </c>
      <c r="D2058" s="189"/>
      <c r="E2058" s="190"/>
      <c r="F2058" s="159"/>
      <c r="G2058" s="159"/>
      <c r="H2058" s="159"/>
      <c r="I2058" s="159"/>
      <c r="J2058" s="159"/>
      <c r="K2058" s="159"/>
      <c r="L2058" s="159"/>
      <c r="M2058" s="159"/>
      <c r="N2058" s="159"/>
      <c r="O2058" s="159"/>
      <c r="P2058" s="159"/>
      <c r="Q2058" s="159"/>
      <c r="R2058" s="159"/>
      <c r="S2058" s="159"/>
      <c r="T2058" s="159"/>
      <c r="U2058" s="159"/>
      <c r="V2058" s="159"/>
      <c r="W2058" s="159"/>
      <c r="X2058" s="159"/>
      <c r="Y2058" s="150"/>
      <c r="Z2058" s="150"/>
      <c r="AA2058" s="150"/>
      <c r="AB2058" s="150"/>
      <c r="AC2058" s="150"/>
      <c r="AD2058" s="150"/>
      <c r="AE2058" s="150"/>
      <c r="AF2058" s="150"/>
      <c r="AG2058" s="150" t="s">
        <v>247</v>
      </c>
      <c r="AH2058" s="150">
        <v>0</v>
      </c>
      <c r="AI2058" s="150"/>
      <c r="AJ2058" s="150"/>
      <c r="AK2058" s="150"/>
      <c r="AL2058" s="150"/>
      <c r="AM2058" s="150"/>
      <c r="AN2058" s="150"/>
      <c r="AO2058" s="150"/>
      <c r="AP2058" s="150"/>
      <c r="AQ2058" s="150"/>
      <c r="AR2058" s="150"/>
      <c r="AS2058" s="150"/>
      <c r="AT2058" s="150"/>
      <c r="AU2058" s="150"/>
      <c r="AV2058" s="150"/>
      <c r="AW2058" s="150"/>
      <c r="AX2058" s="150"/>
      <c r="AY2058" s="150"/>
      <c r="AZ2058" s="150"/>
      <c r="BA2058" s="150"/>
      <c r="BB2058" s="150"/>
      <c r="BC2058" s="150"/>
      <c r="BD2058" s="150"/>
      <c r="BE2058" s="150"/>
      <c r="BF2058" s="150"/>
      <c r="BG2058" s="150"/>
      <c r="BH2058" s="150"/>
    </row>
    <row r="2059" spans="1:60" outlineLevel="1" x14ac:dyDescent="0.2">
      <c r="A2059" s="157"/>
      <c r="B2059" s="158"/>
      <c r="C2059" s="199" t="s">
        <v>1889</v>
      </c>
      <c r="D2059" s="189"/>
      <c r="E2059" s="190">
        <v>0.71296000000000004</v>
      </c>
      <c r="F2059" s="159"/>
      <c r="G2059" s="159"/>
      <c r="H2059" s="159"/>
      <c r="I2059" s="159"/>
      <c r="J2059" s="159"/>
      <c r="K2059" s="159"/>
      <c r="L2059" s="159"/>
      <c r="M2059" s="159"/>
      <c r="N2059" s="159"/>
      <c r="O2059" s="159"/>
      <c r="P2059" s="159"/>
      <c r="Q2059" s="159"/>
      <c r="R2059" s="159"/>
      <c r="S2059" s="159"/>
      <c r="T2059" s="159"/>
      <c r="U2059" s="159"/>
      <c r="V2059" s="159"/>
      <c r="W2059" s="159"/>
      <c r="X2059" s="159"/>
      <c r="Y2059" s="150"/>
      <c r="Z2059" s="150"/>
      <c r="AA2059" s="150"/>
      <c r="AB2059" s="150"/>
      <c r="AC2059" s="150"/>
      <c r="AD2059" s="150"/>
      <c r="AE2059" s="150"/>
      <c r="AF2059" s="150"/>
      <c r="AG2059" s="150" t="s">
        <v>247</v>
      </c>
      <c r="AH2059" s="150">
        <v>0</v>
      </c>
      <c r="AI2059" s="150"/>
      <c r="AJ2059" s="150"/>
      <c r="AK2059" s="150"/>
      <c r="AL2059" s="150"/>
      <c r="AM2059" s="150"/>
      <c r="AN2059" s="150"/>
      <c r="AO2059" s="150"/>
      <c r="AP2059" s="150"/>
      <c r="AQ2059" s="150"/>
      <c r="AR2059" s="150"/>
      <c r="AS2059" s="150"/>
      <c r="AT2059" s="150"/>
      <c r="AU2059" s="150"/>
      <c r="AV2059" s="150"/>
      <c r="AW2059" s="150"/>
      <c r="AX2059" s="150"/>
      <c r="AY2059" s="150"/>
      <c r="AZ2059" s="150"/>
      <c r="BA2059" s="150"/>
      <c r="BB2059" s="150"/>
      <c r="BC2059" s="150"/>
      <c r="BD2059" s="150"/>
      <c r="BE2059" s="150"/>
      <c r="BF2059" s="150"/>
      <c r="BG2059" s="150"/>
      <c r="BH2059" s="150"/>
    </row>
    <row r="2060" spans="1:60" x14ac:dyDescent="0.2">
      <c r="A2060" s="161" t="s">
        <v>196</v>
      </c>
      <c r="B2060" s="162" t="s">
        <v>135</v>
      </c>
      <c r="C2060" s="183" t="s">
        <v>136</v>
      </c>
      <c r="D2060" s="163"/>
      <c r="E2060" s="164"/>
      <c r="F2060" s="165"/>
      <c r="G2060" s="165">
        <f>SUMIF(AG2061:AG2107,"&lt;&gt;NOR",G2061:G2107)</f>
        <v>857891.21</v>
      </c>
      <c r="H2060" s="165"/>
      <c r="I2060" s="165">
        <f>SUM(I2061:I2107)</f>
        <v>576657.76</v>
      </c>
      <c r="J2060" s="165"/>
      <c r="K2060" s="165">
        <f>SUM(K2061:K2107)</f>
        <v>281233.45</v>
      </c>
      <c r="L2060" s="165"/>
      <c r="M2060" s="165">
        <f>SUM(M2061:M2107)</f>
        <v>1038048.3641</v>
      </c>
      <c r="N2060" s="165"/>
      <c r="O2060" s="165">
        <f>SUM(O2061:O2107)</f>
        <v>31.23</v>
      </c>
      <c r="P2060" s="165"/>
      <c r="Q2060" s="165">
        <f>SUM(Q2061:Q2107)</f>
        <v>0</v>
      </c>
      <c r="R2060" s="165"/>
      <c r="S2060" s="165"/>
      <c r="T2060" s="166"/>
      <c r="U2060" s="160"/>
      <c r="V2060" s="160">
        <f>SUM(V2061:V2107)</f>
        <v>294.93</v>
      </c>
      <c r="W2060" s="160"/>
      <c r="X2060" s="160"/>
      <c r="AG2060" t="s">
        <v>197</v>
      </c>
    </row>
    <row r="2061" spans="1:60" ht="22.5" outlineLevel="1" x14ac:dyDescent="0.2">
      <c r="A2061" s="167">
        <v>318</v>
      </c>
      <c r="B2061" s="168" t="s">
        <v>1890</v>
      </c>
      <c r="C2061" s="184" t="s">
        <v>1891</v>
      </c>
      <c r="D2061" s="169" t="s">
        <v>240</v>
      </c>
      <c r="E2061" s="170">
        <v>327.13702999999998</v>
      </c>
      <c r="F2061" s="171">
        <v>649</v>
      </c>
      <c r="G2061" s="172">
        <f>ROUND(E2061*F2061,2)</f>
        <v>212311.93</v>
      </c>
      <c r="H2061" s="171">
        <v>440.15</v>
      </c>
      <c r="I2061" s="172">
        <f>ROUND(E2061*H2061,2)</f>
        <v>143989.35999999999</v>
      </c>
      <c r="J2061" s="171">
        <v>208.85</v>
      </c>
      <c r="K2061" s="172">
        <f>ROUND(E2061*J2061,2)</f>
        <v>68322.570000000007</v>
      </c>
      <c r="L2061" s="172">
        <v>21</v>
      </c>
      <c r="M2061" s="172">
        <f>G2061*(1+L2061/100)</f>
        <v>256897.43529999998</v>
      </c>
      <c r="N2061" s="172">
        <v>4.1689999999999998E-2</v>
      </c>
      <c r="O2061" s="172">
        <f>ROUND(E2061*N2061,2)</f>
        <v>13.64</v>
      </c>
      <c r="P2061" s="172">
        <v>0</v>
      </c>
      <c r="Q2061" s="172">
        <f>ROUND(E2061*P2061,2)</f>
        <v>0</v>
      </c>
      <c r="R2061" s="172" t="s">
        <v>1892</v>
      </c>
      <c r="S2061" s="172" t="s">
        <v>201</v>
      </c>
      <c r="T2061" s="173" t="s">
        <v>201</v>
      </c>
      <c r="U2061" s="159">
        <v>0.373</v>
      </c>
      <c r="V2061" s="159">
        <f>ROUND(E2061*U2061,2)</f>
        <v>122.02</v>
      </c>
      <c r="W2061" s="159"/>
      <c r="X2061" s="159" t="s">
        <v>242</v>
      </c>
      <c r="Y2061" s="150"/>
      <c r="Z2061" s="150"/>
      <c r="AA2061" s="150"/>
      <c r="AB2061" s="150"/>
      <c r="AC2061" s="150"/>
      <c r="AD2061" s="150"/>
      <c r="AE2061" s="150"/>
      <c r="AF2061" s="150"/>
      <c r="AG2061" s="150" t="s">
        <v>243</v>
      </c>
      <c r="AH2061" s="150"/>
      <c r="AI2061" s="150"/>
      <c r="AJ2061" s="150"/>
      <c r="AK2061" s="150"/>
      <c r="AL2061" s="150"/>
      <c r="AM2061" s="150"/>
      <c r="AN2061" s="150"/>
      <c r="AO2061" s="150"/>
      <c r="AP2061" s="150"/>
      <c r="AQ2061" s="150"/>
      <c r="AR2061" s="150"/>
      <c r="AS2061" s="150"/>
      <c r="AT2061" s="150"/>
      <c r="AU2061" s="150"/>
      <c r="AV2061" s="150"/>
      <c r="AW2061" s="150"/>
      <c r="AX2061" s="150"/>
      <c r="AY2061" s="150"/>
      <c r="AZ2061" s="150"/>
      <c r="BA2061" s="150"/>
      <c r="BB2061" s="150"/>
      <c r="BC2061" s="150"/>
      <c r="BD2061" s="150"/>
      <c r="BE2061" s="150"/>
      <c r="BF2061" s="150"/>
      <c r="BG2061" s="150"/>
      <c r="BH2061" s="150"/>
    </row>
    <row r="2062" spans="1:60" outlineLevel="1" x14ac:dyDescent="0.2">
      <c r="A2062" s="157"/>
      <c r="B2062" s="158"/>
      <c r="C2062" s="262" t="s">
        <v>1893</v>
      </c>
      <c r="D2062" s="263"/>
      <c r="E2062" s="263"/>
      <c r="F2062" s="263"/>
      <c r="G2062" s="263"/>
      <c r="H2062" s="159"/>
      <c r="I2062" s="159"/>
      <c r="J2062" s="159"/>
      <c r="K2062" s="159"/>
      <c r="L2062" s="159"/>
      <c r="M2062" s="159"/>
      <c r="N2062" s="159"/>
      <c r="O2062" s="159"/>
      <c r="P2062" s="159"/>
      <c r="Q2062" s="159"/>
      <c r="R2062" s="159"/>
      <c r="S2062" s="159"/>
      <c r="T2062" s="159"/>
      <c r="U2062" s="159"/>
      <c r="V2062" s="159"/>
      <c r="W2062" s="159"/>
      <c r="X2062" s="159"/>
      <c r="Y2062" s="150"/>
      <c r="Z2062" s="150"/>
      <c r="AA2062" s="150"/>
      <c r="AB2062" s="150"/>
      <c r="AC2062" s="150"/>
      <c r="AD2062" s="150"/>
      <c r="AE2062" s="150"/>
      <c r="AF2062" s="150"/>
      <c r="AG2062" s="150" t="s">
        <v>206</v>
      </c>
      <c r="AH2062" s="150"/>
      <c r="AI2062" s="150"/>
      <c r="AJ2062" s="150"/>
      <c r="AK2062" s="150"/>
      <c r="AL2062" s="150"/>
      <c r="AM2062" s="150"/>
      <c r="AN2062" s="150"/>
      <c r="AO2062" s="150"/>
      <c r="AP2062" s="150"/>
      <c r="AQ2062" s="150"/>
      <c r="AR2062" s="150"/>
      <c r="AS2062" s="150"/>
      <c r="AT2062" s="150"/>
      <c r="AU2062" s="150"/>
      <c r="AV2062" s="150"/>
      <c r="AW2062" s="150"/>
      <c r="AX2062" s="150"/>
      <c r="AY2062" s="150"/>
      <c r="AZ2062" s="150"/>
      <c r="BA2062" s="150"/>
      <c r="BB2062" s="150"/>
      <c r="BC2062" s="150"/>
      <c r="BD2062" s="150"/>
      <c r="BE2062" s="150"/>
      <c r="BF2062" s="150"/>
      <c r="BG2062" s="150"/>
      <c r="BH2062" s="150"/>
    </row>
    <row r="2063" spans="1:60" outlineLevel="1" x14ac:dyDescent="0.2">
      <c r="A2063" s="157"/>
      <c r="B2063" s="158"/>
      <c r="C2063" s="199" t="s">
        <v>1894</v>
      </c>
      <c r="D2063" s="189"/>
      <c r="E2063" s="190"/>
      <c r="F2063" s="159"/>
      <c r="G2063" s="159"/>
      <c r="H2063" s="159"/>
      <c r="I2063" s="159"/>
      <c r="J2063" s="159"/>
      <c r="K2063" s="159"/>
      <c r="L2063" s="159"/>
      <c r="M2063" s="159"/>
      <c r="N2063" s="159"/>
      <c r="O2063" s="159"/>
      <c r="P2063" s="159"/>
      <c r="Q2063" s="159"/>
      <c r="R2063" s="159"/>
      <c r="S2063" s="159"/>
      <c r="T2063" s="159"/>
      <c r="U2063" s="159"/>
      <c r="V2063" s="159"/>
      <c r="W2063" s="159"/>
      <c r="X2063" s="159"/>
      <c r="Y2063" s="150"/>
      <c r="Z2063" s="150"/>
      <c r="AA2063" s="150"/>
      <c r="AB2063" s="150"/>
      <c r="AC2063" s="150"/>
      <c r="AD2063" s="150"/>
      <c r="AE2063" s="150"/>
      <c r="AF2063" s="150"/>
      <c r="AG2063" s="150" t="s">
        <v>247</v>
      </c>
      <c r="AH2063" s="150">
        <v>0</v>
      </c>
      <c r="AI2063" s="150"/>
      <c r="AJ2063" s="150"/>
      <c r="AK2063" s="150"/>
      <c r="AL2063" s="150"/>
      <c r="AM2063" s="150"/>
      <c r="AN2063" s="150"/>
      <c r="AO2063" s="150"/>
      <c r="AP2063" s="150"/>
      <c r="AQ2063" s="150"/>
      <c r="AR2063" s="150"/>
      <c r="AS2063" s="150"/>
      <c r="AT2063" s="150"/>
      <c r="AU2063" s="150"/>
      <c r="AV2063" s="150"/>
      <c r="AW2063" s="150"/>
      <c r="AX2063" s="150"/>
      <c r="AY2063" s="150"/>
      <c r="AZ2063" s="150"/>
      <c r="BA2063" s="150"/>
      <c r="BB2063" s="150"/>
      <c r="BC2063" s="150"/>
      <c r="BD2063" s="150"/>
      <c r="BE2063" s="150"/>
      <c r="BF2063" s="150"/>
      <c r="BG2063" s="150"/>
      <c r="BH2063" s="150"/>
    </row>
    <row r="2064" spans="1:60" outlineLevel="1" x14ac:dyDescent="0.2">
      <c r="A2064" s="157"/>
      <c r="B2064" s="158"/>
      <c r="C2064" s="199" t="s">
        <v>1719</v>
      </c>
      <c r="D2064" s="189"/>
      <c r="E2064" s="190">
        <v>327.13702999999998</v>
      </c>
      <c r="F2064" s="159"/>
      <c r="G2064" s="159"/>
      <c r="H2064" s="159"/>
      <c r="I2064" s="159"/>
      <c r="J2064" s="159"/>
      <c r="K2064" s="159"/>
      <c r="L2064" s="159"/>
      <c r="M2064" s="159"/>
      <c r="N2064" s="159"/>
      <c r="O2064" s="159"/>
      <c r="P2064" s="159"/>
      <c r="Q2064" s="159"/>
      <c r="R2064" s="159"/>
      <c r="S2064" s="159"/>
      <c r="T2064" s="159"/>
      <c r="U2064" s="159"/>
      <c r="V2064" s="159"/>
      <c r="W2064" s="159"/>
      <c r="X2064" s="159"/>
      <c r="Y2064" s="150"/>
      <c r="Z2064" s="150"/>
      <c r="AA2064" s="150"/>
      <c r="AB2064" s="150"/>
      <c r="AC2064" s="150"/>
      <c r="AD2064" s="150"/>
      <c r="AE2064" s="150"/>
      <c r="AF2064" s="150"/>
      <c r="AG2064" s="150" t="s">
        <v>247</v>
      </c>
      <c r="AH2064" s="150">
        <v>0</v>
      </c>
      <c r="AI2064" s="150"/>
      <c r="AJ2064" s="150"/>
      <c r="AK2064" s="150"/>
      <c r="AL2064" s="150"/>
      <c r="AM2064" s="150"/>
      <c r="AN2064" s="150"/>
      <c r="AO2064" s="150"/>
      <c r="AP2064" s="150"/>
      <c r="AQ2064" s="150"/>
      <c r="AR2064" s="150"/>
      <c r="AS2064" s="150"/>
      <c r="AT2064" s="150"/>
      <c r="AU2064" s="150"/>
      <c r="AV2064" s="150"/>
      <c r="AW2064" s="150"/>
      <c r="AX2064" s="150"/>
      <c r="AY2064" s="150"/>
      <c r="AZ2064" s="150"/>
      <c r="BA2064" s="150"/>
      <c r="BB2064" s="150"/>
      <c r="BC2064" s="150"/>
      <c r="BD2064" s="150"/>
      <c r="BE2064" s="150"/>
      <c r="BF2064" s="150"/>
      <c r="BG2064" s="150"/>
      <c r="BH2064" s="150"/>
    </row>
    <row r="2065" spans="1:60" ht="22.5" outlineLevel="1" x14ac:dyDescent="0.2">
      <c r="A2065" s="167">
        <v>319</v>
      </c>
      <c r="B2065" s="168" t="s">
        <v>1895</v>
      </c>
      <c r="C2065" s="184" t="s">
        <v>1896</v>
      </c>
      <c r="D2065" s="169" t="s">
        <v>353</v>
      </c>
      <c r="E2065" s="170">
        <v>70.8</v>
      </c>
      <c r="F2065" s="171">
        <v>434.5</v>
      </c>
      <c r="G2065" s="172">
        <f>ROUND(E2065*F2065,2)</f>
        <v>30762.6</v>
      </c>
      <c r="H2065" s="171">
        <v>320.49</v>
      </c>
      <c r="I2065" s="172">
        <f>ROUND(E2065*H2065,2)</f>
        <v>22690.69</v>
      </c>
      <c r="J2065" s="171">
        <v>114.01</v>
      </c>
      <c r="K2065" s="172">
        <f>ROUND(E2065*J2065,2)</f>
        <v>8071.91</v>
      </c>
      <c r="L2065" s="172">
        <v>21</v>
      </c>
      <c r="M2065" s="172">
        <f>G2065*(1+L2065/100)</f>
        <v>37222.745999999999</v>
      </c>
      <c r="N2065" s="172">
        <v>1.0869999999999999E-2</v>
      </c>
      <c r="O2065" s="172">
        <f>ROUND(E2065*N2065,2)</f>
        <v>0.77</v>
      </c>
      <c r="P2065" s="172">
        <v>0</v>
      </c>
      <c r="Q2065" s="172">
        <f>ROUND(E2065*P2065,2)</f>
        <v>0</v>
      </c>
      <c r="R2065" s="172" t="s">
        <v>1892</v>
      </c>
      <c r="S2065" s="172" t="s">
        <v>201</v>
      </c>
      <c r="T2065" s="173" t="s">
        <v>201</v>
      </c>
      <c r="U2065" s="159">
        <v>0.2</v>
      </c>
      <c r="V2065" s="159">
        <f>ROUND(E2065*U2065,2)</f>
        <v>14.16</v>
      </c>
      <c r="W2065" s="159"/>
      <c r="X2065" s="159" t="s">
        <v>242</v>
      </c>
      <c r="Y2065" s="150"/>
      <c r="Z2065" s="150"/>
      <c r="AA2065" s="150"/>
      <c r="AB2065" s="150"/>
      <c r="AC2065" s="150"/>
      <c r="AD2065" s="150"/>
      <c r="AE2065" s="150"/>
      <c r="AF2065" s="150"/>
      <c r="AG2065" s="150" t="s">
        <v>243</v>
      </c>
      <c r="AH2065" s="150"/>
      <c r="AI2065" s="150"/>
      <c r="AJ2065" s="150"/>
      <c r="AK2065" s="150"/>
      <c r="AL2065" s="150"/>
      <c r="AM2065" s="150"/>
      <c r="AN2065" s="150"/>
      <c r="AO2065" s="150"/>
      <c r="AP2065" s="150"/>
      <c r="AQ2065" s="150"/>
      <c r="AR2065" s="150"/>
      <c r="AS2065" s="150"/>
      <c r="AT2065" s="150"/>
      <c r="AU2065" s="150"/>
      <c r="AV2065" s="150"/>
      <c r="AW2065" s="150"/>
      <c r="AX2065" s="150"/>
      <c r="AY2065" s="150"/>
      <c r="AZ2065" s="150"/>
      <c r="BA2065" s="150"/>
      <c r="BB2065" s="150"/>
      <c r="BC2065" s="150"/>
      <c r="BD2065" s="150"/>
      <c r="BE2065" s="150"/>
      <c r="BF2065" s="150"/>
      <c r="BG2065" s="150"/>
      <c r="BH2065" s="150"/>
    </row>
    <row r="2066" spans="1:60" outlineLevel="1" x14ac:dyDescent="0.2">
      <c r="A2066" s="157"/>
      <c r="B2066" s="158"/>
      <c r="C2066" s="262" t="s">
        <v>1897</v>
      </c>
      <c r="D2066" s="263"/>
      <c r="E2066" s="263"/>
      <c r="F2066" s="263"/>
      <c r="G2066" s="263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9"/>
      <c r="T2066" s="159"/>
      <c r="U2066" s="159"/>
      <c r="V2066" s="159"/>
      <c r="W2066" s="159"/>
      <c r="X2066" s="159"/>
      <c r="Y2066" s="150"/>
      <c r="Z2066" s="150"/>
      <c r="AA2066" s="150"/>
      <c r="AB2066" s="150"/>
      <c r="AC2066" s="150"/>
      <c r="AD2066" s="150"/>
      <c r="AE2066" s="150"/>
      <c r="AF2066" s="150"/>
      <c r="AG2066" s="150" t="s">
        <v>206</v>
      </c>
      <c r="AH2066" s="150"/>
      <c r="AI2066" s="150"/>
      <c r="AJ2066" s="150"/>
      <c r="AK2066" s="150"/>
      <c r="AL2066" s="150"/>
      <c r="AM2066" s="150"/>
      <c r="AN2066" s="150"/>
      <c r="AO2066" s="150"/>
      <c r="AP2066" s="150"/>
      <c r="AQ2066" s="150"/>
      <c r="AR2066" s="150"/>
      <c r="AS2066" s="150"/>
      <c r="AT2066" s="150"/>
      <c r="AU2066" s="150"/>
      <c r="AV2066" s="150"/>
      <c r="AW2066" s="150"/>
      <c r="AX2066" s="150"/>
      <c r="AY2066" s="150"/>
      <c r="AZ2066" s="150"/>
      <c r="BA2066" s="174" t="str">
        <f>C2066</f>
        <v>Dodávka a montáž tašek pro ukončení plochy střechy, tašek pro připojení hřebene koncových včetně spojovacího materiálu.</v>
      </c>
      <c r="BB2066" s="150"/>
      <c r="BC2066" s="150"/>
      <c r="BD2066" s="150"/>
      <c r="BE2066" s="150"/>
      <c r="BF2066" s="150"/>
      <c r="BG2066" s="150"/>
      <c r="BH2066" s="150"/>
    </row>
    <row r="2067" spans="1:60" outlineLevel="1" x14ac:dyDescent="0.2">
      <c r="A2067" s="157"/>
      <c r="B2067" s="158"/>
      <c r="C2067" s="199" t="s">
        <v>1898</v>
      </c>
      <c r="D2067" s="189"/>
      <c r="E2067" s="190"/>
      <c r="F2067" s="159"/>
      <c r="G2067" s="159"/>
      <c r="H2067" s="159"/>
      <c r="I2067" s="159"/>
      <c r="J2067" s="159"/>
      <c r="K2067" s="159"/>
      <c r="L2067" s="159"/>
      <c r="M2067" s="159"/>
      <c r="N2067" s="159"/>
      <c r="O2067" s="159"/>
      <c r="P2067" s="159"/>
      <c r="Q2067" s="159"/>
      <c r="R2067" s="159"/>
      <c r="S2067" s="159"/>
      <c r="T2067" s="159"/>
      <c r="U2067" s="159"/>
      <c r="V2067" s="159"/>
      <c r="W2067" s="159"/>
      <c r="X2067" s="159"/>
      <c r="Y2067" s="150"/>
      <c r="Z2067" s="150"/>
      <c r="AA2067" s="150"/>
      <c r="AB2067" s="150"/>
      <c r="AC2067" s="150"/>
      <c r="AD2067" s="150"/>
      <c r="AE2067" s="150"/>
      <c r="AF2067" s="150"/>
      <c r="AG2067" s="150" t="s">
        <v>247</v>
      </c>
      <c r="AH2067" s="150">
        <v>0</v>
      </c>
      <c r="AI2067" s="150"/>
      <c r="AJ2067" s="150"/>
      <c r="AK2067" s="150"/>
      <c r="AL2067" s="150"/>
      <c r="AM2067" s="150"/>
      <c r="AN2067" s="150"/>
      <c r="AO2067" s="150"/>
      <c r="AP2067" s="150"/>
      <c r="AQ2067" s="150"/>
      <c r="AR2067" s="150"/>
      <c r="AS2067" s="150"/>
      <c r="AT2067" s="150"/>
      <c r="AU2067" s="150"/>
      <c r="AV2067" s="150"/>
      <c r="AW2067" s="150"/>
      <c r="AX2067" s="150"/>
      <c r="AY2067" s="150"/>
      <c r="AZ2067" s="150"/>
      <c r="BA2067" s="150"/>
      <c r="BB2067" s="150"/>
      <c r="BC2067" s="150"/>
      <c r="BD2067" s="150"/>
      <c r="BE2067" s="150"/>
      <c r="BF2067" s="150"/>
      <c r="BG2067" s="150"/>
      <c r="BH2067" s="150"/>
    </row>
    <row r="2068" spans="1:60" outlineLevel="1" x14ac:dyDescent="0.2">
      <c r="A2068" s="157"/>
      <c r="B2068" s="158"/>
      <c r="C2068" s="199" t="s">
        <v>1844</v>
      </c>
      <c r="D2068" s="189"/>
      <c r="E2068" s="190">
        <v>70.8</v>
      </c>
      <c r="F2068" s="159"/>
      <c r="G2068" s="159"/>
      <c r="H2068" s="159"/>
      <c r="I2068" s="159"/>
      <c r="J2068" s="159"/>
      <c r="K2068" s="159"/>
      <c r="L2068" s="159"/>
      <c r="M2068" s="159"/>
      <c r="N2068" s="159"/>
      <c r="O2068" s="159"/>
      <c r="P2068" s="159"/>
      <c r="Q2068" s="159"/>
      <c r="R2068" s="159"/>
      <c r="S2068" s="159"/>
      <c r="T2068" s="159"/>
      <c r="U2068" s="159"/>
      <c r="V2068" s="159"/>
      <c r="W2068" s="159"/>
      <c r="X2068" s="159"/>
      <c r="Y2068" s="150"/>
      <c r="Z2068" s="150"/>
      <c r="AA2068" s="150"/>
      <c r="AB2068" s="150"/>
      <c r="AC2068" s="150"/>
      <c r="AD2068" s="150"/>
      <c r="AE2068" s="150"/>
      <c r="AF2068" s="150"/>
      <c r="AG2068" s="150" t="s">
        <v>247</v>
      </c>
      <c r="AH2068" s="150">
        <v>0</v>
      </c>
      <c r="AI2068" s="150"/>
      <c r="AJ2068" s="150"/>
      <c r="AK2068" s="150"/>
      <c r="AL2068" s="150"/>
      <c r="AM2068" s="150"/>
      <c r="AN2068" s="150"/>
      <c r="AO2068" s="150"/>
      <c r="AP2068" s="150"/>
      <c r="AQ2068" s="150"/>
      <c r="AR2068" s="150"/>
      <c r="AS2068" s="150"/>
      <c r="AT2068" s="150"/>
      <c r="AU2068" s="150"/>
      <c r="AV2068" s="150"/>
      <c r="AW2068" s="150"/>
      <c r="AX2068" s="150"/>
      <c r="AY2068" s="150"/>
      <c r="AZ2068" s="150"/>
      <c r="BA2068" s="150"/>
      <c r="BB2068" s="150"/>
      <c r="BC2068" s="150"/>
      <c r="BD2068" s="150"/>
      <c r="BE2068" s="150"/>
      <c r="BF2068" s="150"/>
      <c r="BG2068" s="150"/>
      <c r="BH2068" s="150"/>
    </row>
    <row r="2069" spans="1:60" ht="22.5" outlineLevel="1" x14ac:dyDescent="0.2">
      <c r="A2069" s="167">
        <v>320</v>
      </c>
      <c r="B2069" s="168" t="s">
        <v>1899</v>
      </c>
      <c r="C2069" s="184" t="s">
        <v>1900</v>
      </c>
      <c r="D2069" s="169" t="s">
        <v>420</v>
      </c>
      <c r="E2069" s="170">
        <v>2</v>
      </c>
      <c r="F2069" s="171">
        <v>2655</v>
      </c>
      <c r="G2069" s="172">
        <f>ROUND(E2069*F2069,2)</f>
        <v>5310</v>
      </c>
      <c r="H2069" s="171">
        <v>2516.06</v>
      </c>
      <c r="I2069" s="172">
        <f>ROUND(E2069*H2069,2)</f>
        <v>5032.12</v>
      </c>
      <c r="J2069" s="171">
        <v>138.94</v>
      </c>
      <c r="K2069" s="172">
        <f>ROUND(E2069*J2069,2)</f>
        <v>277.88</v>
      </c>
      <c r="L2069" s="172">
        <v>21</v>
      </c>
      <c r="M2069" s="172">
        <f>G2069*(1+L2069/100)</f>
        <v>6425.0999999999995</v>
      </c>
      <c r="N2069" s="172">
        <v>3.8500000000000001E-3</v>
      </c>
      <c r="O2069" s="172">
        <f>ROUND(E2069*N2069,2)</f>
        <v>0.01</v>
      </c>
      <c r="P2069" s="172">
        <v>0</v>
      </c>
      <c r="Q2069" s="172">
        <f>ROUND(E2069*P2069,2)</f>
        <v>0</v>
      </c>
      <c r="R2069" s="172" t="s">
        <v>1892</v>
      </c>
      <c r="S2069" s="172" t="s">
        <v>201</v>
      </c>
      <c r="T2069" s="173" t="s">
        <v>201</v>
      </c>
      <c r="U2069" s="159">
        <v>0.24</v>
      </c>
      <c r="V2069" s="159">
        <f>ROUND(E2069*U2069,2)</f>
        <v>0.48</v>
      </c>
      <c r="W2069" s="159"/>
      <c r="X2069" s="159" t="s">
        <v>242</v>
      </c>
      <c r="Y2069" s="150"/>
      <c r="Z2069" s="150"/>
      <c r="AA2069" s="150"/>
      <c r="AB2069" s="150"/>
      <c r="AC2069" s="150"/>
      <c r="AD2069" s="150"/>
      <c r="AE2069" s="150"/>
      <c r="AF2069" s="150"/>
      <c r="AG2069" s="150" t="s">
        <v>243</v>
      </c>
      <c r="AH2069" s="150"/>
      <c r="AI2069" s="150"/>
      <c r="AJ2069" s="150"/>
      <c r="AK2069" s="150"/>
      <c r="AL2069" s="150"/>
      <c r="AM2069" s="150"/>
      <c r="AN2069" s="150"/>
      <c r="AO2069" s="150"/>
      <c r="AP2069" s="150"/>
      <c r="AQ2069" s="150"/>
      <c r="AR2069" s="150"/>
      <c r="AS2069" s="150"/>
      <c r="AT2069" s="150"/>
      <c r="AU2069" s="150"/>
      <c r="AV2069" s="150"/>
      <c r="AW2069" s="150"/>
      <c r="AX2069" s="150"/>
      <c r="AY2069" s="150"/>
      <c r="AZ2069" s="150"/>
      <c r="BA2069" s="150"/>
      <c r="BB2069" s="150"/>
      <c r="BC2069" s="150"/>
      <c r="BD2069" s="150"/>
      <c r="BE2069" s="150"/>
      <c r="BF2069" s="150"/>
      <c r="BG2069" s="150"/>
      <c r="BH2069" s="150"/>
    </row>
    <row r="2070" spans="1:60" outlineLevel="1" x14ac:dyDescent="0.2">
      <c r="A2070" s="157"/>
      <c r="B2070" s="158"/>
      <c r="C2070" s="262" t="s">
        <v>1901</v>
      </c>
      <c r="D2070" s="263"/>
      <c r="E2070" s="263"/>
      <c r="F2070" s="263"/>
      <c r="G2070" s="263"/>
      <c r="H2070" s="159"/>
      <c r="I2070" s="159"/>
      <c r="J2070" s="159"/>
      <c r="K2070" s="159"/>
      <c r="L2070" s="159"/>
      <c r="M2070" s="159"/>
      <c r="N2070" s="159"/>
      <c r="O2070" s="159"/>
      <c r="P2070" s="159"/>
      <c r="Q2070" s="159"/>
      <c r="R2070" s="159"/>
      <c r="S2070" s="159"/>
      <c r="T2070" s="159"/>
      <c r="U2070" s="159"/>
      <c r="V2070" s="159"/>
      <c r="W2070" s="159"/>
      <c r="X2070" s="159"/>
      <c r="Y2070" s="150"/>
      <c r="Z2070" s="150"/>
      <c r="AA2070" s="150"/>
      <c r="AB2070" s="150"/>
      <c r="AC2070" s="150"/>
      <c r="AD2070" s="150"/>
      <c r="AE2070" s="150"/>
      <c r="AF2070" s="150"/>
      <c r="AG2070" s="150" t="s">
        <v>206</v>
      </c>
      <c r="AH2070" s="150"/>
      <c r="AI2070" s="150"/>
      <c r="AJ2070" s="150"/>
      <c r="AK2070" s="150"/>
      <c r="AL2070" s="150"/>
      <c r="AM2070" s="150"/>
      <c r="AN2070" s="150"/>
      <c r="AO2070" s="150"/>
      <c r="AP2070" s="150"/>
      <c r="AQ2070" s="150"/>
      <c r="AR2070" s="150"/>
      <c r="AS2070" s="150"/>
      <c r="AT2070" s="150"/>
      <c r="AU2070" s="150"/>
      <c r="AV2070" s="150"/>
      <c r="AW2070" s="150"/>
      <c r="AX2070" s="150"/>
      <c r="AY2070" s="150"/>
      <c r="AZ2070" s="150"/>
      <c r="BA2070" s="150"/>
      <c r="BB2070" s="150"/>
      <c r="BC2070" s="150"/>
      <c r="BD2070" s="150"/>
      <c r="BE2070" s="150"/>
      <c r="BF2070" s="150"/>
      <c r="BG2070" s="150"/>
      <c r="BH2070" s="150"/>
    </row>
    <row r="2071" spans="1:60" outlineLevel="1" x14ac:dyDescent="0.2">
      <c r="A2071" s="157"/>
      <c r="B2071" s="158"/>
      <c r="C2071" s="199" t="s">
        <v>1898</v>
      </c>
      <c r="D2071" s="189"/>
      <c r="E2071" s="190"/>
      <c r="F2071" s="159"/>
      <c r="G2071" s="159"/>
      <c r="H2071" s="159"/>
      <c r="I2071" s="159"/>
      <c r="J2071" s="159"/>
      <c r="K2071" s="159"/>
      <c r="L2071" s="159"/>
      <c r="M2071" s="159"/>
      <c r="N2071" s="159"/>
      <c r="O2071" s="159"/>
      <c r="P2071" s="159"/>
      <c r="Q2071" s="159"/>
      <c r="R2071" s="159"/>
      <c r="S2071" s="159"/>
      <c r="T2071" s="159"/>
      <c r="U2071" s="159"/>
      <c r="V2071" s="159"/>
      <c r="W2071" s="159"/>
      <c r="X2071" s="159"/>
      <c r="Y2071" s="150"/>
      <c r="Z2071" s="150"/>
      <c r="AA2071" s="150"/>
      <c r="AB2071" s="150"/>
      <c r="AC2071" s="150"/>
      <c r="AD2071" s="150"/>
      <c r="AE2071" s="150"/>
      <c r="AF2071" s="150"/>
      <c r="AG2071" s="150" t="s">
        <v>247</v>
      </c>
      <c r="AH2071" s="150">
        <v>0</v>
      </c>
      <c r="AI2071" s="150"/>
      <c r="AJ2071" s="150"/>
      <c r="AK2071" s="150"/>
      <c r="AL2071" s="150"/>
      <c r="AM2071" s="150"/>
      <c r="AN2071" s="150"/>
      <c r="AO2071" s="150"/>
      <c r="AP2071" s="150"/>
      <c r="AQ2071" s="150"/>
      <c r="AR2071" s="150"/>
      <c r="AS2071" s="150"/>
      <c r="AT2071" s="150"/>
      <c r="AU2071" s="150"/>
      <c r="AV2071" s="150"/>
      <c r="AW2071" s="150"/>
      <c r="AX2071" s="150"/>
      <c r="AY2071" s="150"/>
      <c r="AZ2071" s="150"/>
      <c r="BA2071" s="150"/>
      <c r="BB2071" s="150"/>
      <c r="BC2071" s="150"/>
      <c r="BD2071" s="150"/>
      <c r="BE2071" s="150"/>
      <c r="BF2071" s="150"/>
      <c r="BG2071" s="150"/>
      <c r="BH2071" s="150"/>
    </row>
    <row r="2072" spans="1:60" outlineLevel="1" x14ac:dyDescent="0.2">
      <c r="A2072" s="157"/>
      <c r="B2072" s="158"/>
      <c r="C2072" s="199" t="s">
        <v>1885</v>
      </c>
      <c r="D2072" s="189"/>
      <c r="E2072" s="190">
        <v>2</v>
      </c>
      <c r="F2072" s="159"/>
      <c r="G2072" s="159"/>
      <c r="H2072" s="159"/>
      <c r="I2072" s="159"/>
      <c r="J2072" s="159"/>
      <c r="K2072" s="159"/>
      <c r="L2072" s="159"/>
      <c r="M2072" s="159"/>
      <c r="N2072" s="159"/>
      <c r="O2072" s="159"/>
      <c r="P2072" s="159"/>
      <c r="Q2072" s="159"/>
      <c r="R2072" s="159"/>
      <c r="S2072" s="159"/>
      <c r="T2072" s="159"/>
      <c r="U2072" s="159"/>
      <c r="V2072" s="159"/>
      <c r="W2072" s="159"/>
      <c r="X2072" s="159"/>
      <c r="Y2072" s="150"/>
      <c r="Z2072" s="150"/>
      <c r="AA2072" s="150"/>
      <c r="AB2072" s="150"/>
      <c r="AC2072" s="150"/>
      <c r="AD2072" s="150"/>
      <c r="AE2072" s="150"/>
      <c r="AF2072" s="150"/>
      <c r="AG2072" s="150" t="s">
        <v>247</v>
      </c>
      <c r="AH2072" s="150">
        <v>0</v>
      </c>
      <c r="AI2072" s="150"/>
      <c r="AJ2072" s="150"/>
      <c r="AK2072" s="150"/>
      <c r="AL2072" s="150"/>
      <c r="AM2072" s="150"/>
      <c r="AN2072" s="150"/>
      <c r="AO2072" s="150"/>
      <c r="AP2072" s="150"/>
      <c r="AQ2072" s="150"/>
      <c r="AR2072" s="150"/>
      <c r="AS2072" s="150"/>
      <c r="AT2072" s="150"/>
      <c r="AU2072" s="150"/>
      <c r="AV2072" s="150"/>
      <c r="AW2072" s="150"/>
      <c r="AX2072" s="150"/>
      <c r="AY2072" s="150"/>
      <c r="AZ2072" s="150"/>
      <c r="BA2072" s="150"/>
      <c r="BB2072" s="150"/>
      <c r="BC2072" s="150"/>
      <c r="BD2072" s="150"/>
      <c r="BE2072" s="150"/>
      <c r="BF2072" s="150"/>
      <c r="BG2072" s="150"/>
      <c r="BH2072" s="150"/>
    </row>
    <row r="2073" spans="1:60" ht="22.5" outlineLevel="1" x14ac:dyDescent="0.2">
      <c r="A2073" s="167">
        <v>321</v>
      </c>
      <c r="B2073" s="168" t="s">
        <v>1902</v>
      </c>
      <c r="C2073" s="184" t="s">
        <v>1903</v>
      </c>
      <c r="D2073" s="169" t="s">
        <v>420</v>
      </c>
      <c r="E2073" s="170">
        <v>1</v>
      </c>
      <c r="F2073" s="171">
        <v>3930</v>
      </c>
      <c r="G2073" s="172">
        <f>ROUND(E2073*F2073,2)</f>
        <v>3930</v>
      </c>
      <c r="H2073" s="171">
        <v>3791.06</v>
      </c>
      <c r="I2073" s="172">
        <f>ROUND(E2073*H2073,2)</f>
        <v>3791.06</v>
      </c>
      <c r="J2073" s="171">
        <v>138.94</v>
      </c>
      <c r="K2073" s="172">
        <f>ROUND(E2073*J2073,2)</f>
        <v>138.94</v>
      </c>
      <c r="L2073" s="172">
        <v>21</v>
      </c>
      <c r="M2073" s="172">
        <f>G2073*(1+L2073/100)</f>
        <v>4755.3</v>
      </c>
      <c r="N2073" s="172">
        <v>3.8500000000000001E-3</v>
      </c>
      <c r="O2073" s="172">
        <f>ROUND(E2073*N2073,2)</f>
        <v>0</v>
      </c>
      <c r="P2073" s="172">
        <v>0</v>
      </c>
      <c r="Q2073" s="172">
        <f>ROUND(E2073*P2073,2)</f>
        <v>0</v>
      </c>
      <c r="R2073" s="172" t="s">
        <v>1892</v>
      </c>
      <c r="S2073" s="172" t="s">
        <v>201</v>
      </c>
      <c r="T2073" s="173" t="s">
        <v>201</v>
      </c>
      <c r="U2073" s="159">
        <v>0.24</v>
      </c>
      <c r="V2073" s="159">
        <f>ROUND(E2073*U2073,2)</f>
        <v>0.24</v>
      </c>
      <c r="W2073" s="159"/>
      <c r="X2073" s="159" t="s">
        <v>242</v>
      </c>
      <c r="Y2073" s="150"/>
      <c r="Z2073" s="150"/>
      <c r="AA2073" s="150"/>
      <c r="AB2073" s="150"/>
      <c r="AC2073" s="150"/>
      <c r="AD2073" s="150"/>
      <c r="AE2073" s="150"/>
      <c r="AF2073" s="150"/>
      <c r="AG2073" s="150" t="s">
        <v>243</v>
      </c>
      <c r="AH2073" s="150"/>
      <c r="AI2073" s="150"/>
      <c r="AJ2073" s="150"/>
      <c r="AK2073" s="150"/>
      <c r="AL2073" s="150"/>
      <c r="AM2073" s="150"/>
      <c r="AN2073" s="150"/>
      <c r="AO2073" s="150"/>
      <c r="AP2073" s="150"/>
      <c r="AQ2073" s="150"/>
      <c r="AR2073" s="150"/>
      <c r="AS2073" s="150"/>
      <c r="AT2073" s="150"/>
      <c r="AU2073" s="150"/>
      <c r="AV2073" s="150"/>
      <c r="AW2073" s="150"/>
      <c r="AX2073" s="150"/>
      <c r="AY2073" s="150"/>
      <c r="AZ2073" s="150"/>
      <c r="BA2073" s="150"/>
      <c r="BB2073" s="150"/>
      <c r="BC2073" s="150"/>
      <c r="BD2073" s="150"/>
      <c r="BE2073" s="150"/>
      <c r="BF2073" s="150"/>
      <c r="BG2073" s="150"/>
      <c r="BH2073" s="150"/>
    </row>
    <row r="2074" spans="1:60" outlineLevel="1" x14ac:dyDescent="0.2">
      <c r="A2074" s="157"/>
      <c r="B2074" s="158"/>
      <c r="C2074" s="262" t="s">
        <v>1904</v>
      </c>
      <c r="D2074" s="263"/>
      <c r="E2074" s="263"/>
      <c r="F2074" s="263"/>
      <c r="G2074" s="263"/>
      <c r="H2074" s="159"/>
      <c r="I2074" s="159"/>
      <c r="J2074" s="159"/>
      <c r="K2074" s="159"/>
      <c r="L2074" s="159"/>
      <c r="M2074" s="159"/>
      <c r="N2074" s="159"/>
      <c r="O2074" s="159"/>
      <c r="P2074" s="159"/>
      <c r="Q2074" s="159"/>
      <c r="R2074" s="159"/>
      <c r="S2074" s="159"/>
      <c r="T2074" s="159"/>
      <c r="U2074" s="159"/>
      <c r="V2074" s="159"/>
      <c r="W2074" s="159"/>
      <c r="X2074" s="159"/>
      <c r="Y2074" s="150"/>
      <c r="Z2074" s="150"/>
      <c r="AA2074" s="150"/>
      <c r="AB2074" s="150"/>
      <c r="AC2074" s="150"/>
      <c r="AD2074" s="150"/>
      <c r="AE2074" s="150"/>
      <c r="AF2074" s="150"/>
      <c r="AG2074" s="150" t="s">
        <v>206</v>
      </c>
      <c r="AH2074" s="150"/>
      <c r="AI2074" s="150"/>
      <c r="AJ2074" s="150"/>
      <c r="AK2074" s="150"/>
      <c r="AL2074" s="150"/>
      <c r="AM2074" s="150"/>
      <c r="AN2074" s="150"/>
      <c r="AO2074" s="150"/>
      <c r="AP2074" s="150"/>
      <c r="AQ2074" s="150"/>
      <c r="AR2074" s="150"/>
      <c r="AS2074" s="150"/>
      <c r="AT2074" s="150"/>
      <c r="AU2074" s="150"/>
      <c r="AV2074" s="150"/>
      <c r="AW2074" s="150"/>
      <c r="AX2074" s="150"/>
      <c r="AY2074" s="150"/>
      <c r="AZ2074" s="150"/>
      <c r="BA2074" s="150"/>
      <c r="BB2074" s="150"/>
      <c r="BC2074" s="150"/>
      <c r="BD2074" s="150"/>
      <c r="BE2074" s="150"/>
      <c r="BF2074" s="150"/>
      <c r="BG2074" s="150"/>
      <c r="BH2074" s="150"/>
    </row>
    <row r="2075" spans="1:60" outlineLevel="1" x14ac:dyDescent="0.2">
      <c r="A2075" s="157"/>
      <c r="B2075" s="158"/>
      <c r="C2075" s="199" t="s">
        <v>1898</v>
      </c>
      <c r="D2075" s="189"/>
      <c r="E2075" s="190"/>
      <c r="F2075" s="159"/>
      <c r="G2075" s="159"/>
      <c r="H2075" s="159"/>
      <c r="I2075" s="159"/>
      <c r="J2075" s="159"/>
      <c r="K2075" s="159"/>
      <c r="L2075" s="159"/>
      <c r="M2075" s="159"/>
      <c r="N2075" s="159"/>
      <c r="O2075" s="159"/>
      <c r="P2075" s="159"/>
      <c r="Q2075" s="159"/>
      <c r="R2075" s="159"/>
      <c r="S2075" s="159"/>
      <c r="T2075" s="159"/>
      <c r="U2075" s="159"/>
      <c r="V2075" s="159"/>
      <c r="W2075" s="159"/>
      <c r="X2075" s="159"/>
      <c r="Y2075" s="150"/>
      <c r="Z2075" s="150"/>
      <c r="AA2075" s="150"/>
      <c r="AB2075" s="150"/>
      <c r="AC2075" s="150"/>
      <c r="AD2075" s="150"/>
      <c r="AE2075" s="150"/>
      <c r="AF2075" s="150"/>
      <c r="AG2075" s="150" t="s">
        <v>247</v>
      </c>
      <c r="AH2075" s="150">
        <v>0</v>
      </c>
      <c r="AI2075" s="150"/>
      <c r="AJ2075" s="150"/>
      <c r="AK2075" s="150"/>
      <c r="AL2075" s="150"/>
      <c r="AM2075" s="150"/>
      <c r="AN2075" s="150"/>
      <c r="AO2075" s="150"/>
      <c r="AP2075" s="150"/>
      <c r="AQ2075" s="150"/>
      <c r="AR2075" s="150"/>
      <c r="AS2075" s="150"/>
      <c r="AT2075" s="150"/>
      <c r="AU2075" s="150"/>
      <c r="AV2075" s="150"/>
      <c r="AW2075" s="150"/>
      <c r="AX2075" s="150"/>
      <c r="AY2075" s="150"/>
      <c r="AZ2075" s="150"/>
      <c r="BA2075" s="150"/>
      <c r="BB2075" s="150"/>
      <c r="BC2075" s="150"/>
      <c r="BD2075" s="150"/>
      <c r="BE2075" s="150"/>
      <c r="BF2075" s="150"/>
      <c r="BG2075" s="150"/>
      <c r="BH2075" s="150"/>
    </row>
    <row r="2076" spans="1:60" outlineLevel="1" x14ac:dyDescent="0.2">
      <c r="A2076" s="157"/>
      <c r="B2076" s="158"/>
      <c r="C2076" s="199" t="s">
        <v>439</v>
      </c>
      <c r="D2076" s="189"/>
      <c r="E2076" s="190">
        <v>1</v>
      </c>
      <c r="F2076" s="159"/>
      <c r="G2076" s="159"/>
      <c r="H2076" s="159"/>
      <c r="I2076" s="159"/>
      <c r="J2076" s="159"/>
      <c r="K2076" s="159"/>
      <c r="L2076" s="159"/>
      <c r="M2076" s="159"/>
      <c r="N2076" s="159"/>
      <c r="O2076" s="159"/>
      <c r="P2076" s="159"/>
      <c r="Q2076" s="159"/>
      <c r="R2076" s="159"/>
      <c r="S2076" s="159"/>
      <c r="T2076" s="159"/>
      <c r="U2076" s="159"/>
      <c r="V2076" s="159"/>
      <c r="W2076" s="159"/>
      <c r="X2076" s="159"/>
      <c r="Y2076" s="150"/>
      <c r="Z2076" s="150"/>
      <c r="AA2076" s="150"/>
      <c r="AB2076" s="150"/>
      <c r="AC2076" s="150"/>
      <c r="AD2076" s="150"/>
      <c r="AE2076" s="150"/>
      <c r="AF2076" s="150"/>
      <c r="AG2076" s="150" t="s">
        <v>247</v>
      </c>
      <c r="AH2076" s="150">
        <v>0</v>
      </c>
      <c r="AI2076" s="150"/>
      <c r="AJ2076" s="150"/>
      <c r="AK2076" s="150"/>
      <c r="AL2076" s="150"/>
      <c r="AM2076" s="150"/>
      <c r="AN2076" s="150"/>
      <c r="AO2076" s="150"/>
      <c r="AP2076" s="150"/>
      <c r="AQ2076" s="150"/>
      <c r="AR2076" s="150"/>
      <c r="AS2076" s="150"/>
      <c r="AT2076" s="150"/>
      <c r="AU2076" s="150"/>
      <c r="AV2076" s="150"/>
      <c r="AW2076" s="150"/>
      <c r="AX2076" s="150"/>
      <c r="AY2076" s="150"/>
      <c r="AZ2076" s="150"/>
      <c r="BA2076" s="150"/>
      <c r="BB2076" s="150"/>
      <c r="BC2076" s="150"/>
      <c r="BD2076" s="150"/>
      <c r="BE2076" s="150"/>
      <c r="BF2076" s="150"/>
      <c r="BG2076" s="150"/>
      <c r="BH2076" s="150"/>
    </row>
    <row r="2077" spans="1:60" outlineLevel="1" x14ac:dyDescent="0.2">
      <c r="A2077" s="167">
        <v>322</v>
      </c>
      <c r="B2077" s="168" t="s">
        <v>1905</v>
      </c>
      <c r="C2077" s="184" t="s">
        <v>1906</v>
      </c>
      <c r="D2077" s="169" t="s">
        <v>353</v>
      </c>
      <c r="E2077" s="170">
        <v>70.8</v>
      </c>
      <c r="F2077" s="171">
        <v>76.3</v>
      </c>
      <c r="G2077" s="172">
        <f>ROUND(E2077*F2077,2)</f>
        <v>5402.04</v>
      </c>
      <c r="H2077" s="171">
        <v>23.33</v>
      </c>
      <c r="I2077" s="172">
        <f>ROUND(E2077*H2077,2)</f>
        <v>1651.76</v>
      </c>
      <c r="J2077" s="171">
        <v>52.97</v>
      </c>
      <c r="K2077" s="172">
        <f>ROUND(E2077*J2077,2)</f>
        <v>3750.28</v>
      </c>
      <c r="L2077" s="172">
        <v>21</v>
      </c>
      <c r="M2077" s="172">
        <f>G2077*(1+L2077/100)</f>
        <v>6536.4683999999997</v>
      </c>
      <c r="N2077" s="172">
        <v>2.4000000000000001E-4</v>
      </c>
      <c r="O2077" s="172">
        <f>ROUND(E2077*N2077,2)</f>
        <v>0.02</v>
      </c>
      <c r="P2077" s="172">
        <v>0</v>
      </c>
      <c r="Q2077" s="172">
        <f>ROUND(E2077*P2077,2)</f>
        <v>0</v>
      </c>
      <c r="R2077" s="172" t="s">
        <v>1892</v>
      </c>
      <c r="S2077" s="172" t="s">
        <v>201</v>
      </c>
      <c r="T2077" s="173" t="s">
        <v>201</v>
      </c>
      <c r="U2077" s="159">
        <v>0.1</v>
      </c>
      <c r="V2077" s="159">
        <f>ROUND(E2077*U2077,2)</f>
        <v>7.08</v>
      </c>
      <c r="W2077" s="159"/>
      <c r="X2077" s="159" t="s">
        <v>242</v>
      </c>
      <c r="Y2077" s="150"/>
      <c r="Z2077" s="150"/>
      <c r="AA2077" s="150"/>
      <c r="AB2077" s="150"/>
      <c r="AC2077" s="150"/>
      <c r="AD2077" s="150"/>
      <c r="AE2077" s="150"/>
      <c r="AF2077" s="150"/>
      <c r="AG2077" s="150" t="s">
        <v>243</v>
      </c>
      <c r="AH2077" s="150"/>
      <c r="AI2077" s="150"/>
      <c r="AJ2077" s="150"/>
      <c r="AK2077" s="150"/>
      <c r="AL2077" s="150"/>
      <c r="AM2077" s="150"/>
      <c r="AN2077" s="150"/>
      <c r="AO2077" s="150"/>
      <c r="AP2077" s="150"/>
      <c r="AQ2077" s="150"/>
      <c r="AR2077" s="150"/>
      <c r="AS2077" s="150"/>
      <c r="AT2077" s="150"/>
      <c r="AU2077" s="150"/>
      <c r="AV2077" s="150"/>
      <c r="AW2077" s="150"/>
      <c r="AX2077" s="150"/>
      <c r="AY2077" s="150"/>
      <c r="AZ2077" s="150"/>
      <c r="BA2077" s="150"/>
      <c r="BB2077" s="150"/>
      <c r="BC2077" s="150"/>
      <c r="BD2077" s="150"/>
      <c r="BE2077" s="150"/>
      <c r="BF2077" s="150"/>
      <c r="BG2077" s="150"/>
      <c r="BH2077" s="150"/>
    </row>
    <row r="2078" spans="1:60" outlineLevel="1" x14ac:dyDescent="0.2">
      <c r="A2078" s="157"/>
      <c r="B2078" s="158"/>
      <c r="C2078" s="262" t="s">
        <v>1907</v>
      </c>
      <c r="D2078" s="263"/>
      <c r="E2078" s="263"/>
      <c r="F2078" s="263"/>
      <c r="G2078" s="263"/>
      <c r="H2078" s="159"/>
      <c r="I2078" s="159"/>
      <c r="J2078" s="159"/>
      <c r="K2078" s="159"/>
      <c r="L2078" s="159"/>
      <c r="M2078" s="159"/>
      <c r="N2078" s="159"/>
      <c r="O2078" s="159"/>
      <c r="P2078" s="159"/>
      <c r="Q2078" s="159"/>
      <c r="R2078" s="159"/>
      <c r="S2078" s="159"/>
      <c r="T2078" s="159"/>
      <c r="U2078" s="159"/>
      <c r="V2078" s="159"/>
      <c r="W2078" s="159"/>
      <c r="X2078" s="159"/>
      <c r="Y2078" s="150"/>
      <c r="Z2078" s="150"/>
      <c r="AA2078" s="150"/>
      <c r="AB2078" s="150"/>
      <c r="AC2078" s="150"/>
      <c r="AD2078" s="150"/>
      <c r="AE2078" s="150"/>
      <c r="AF2078" s="150"/>
      <c r="AG2078" s="150" t="s">
        <v>206</v>
      </c>
      <c r="AH2078" s="150"/>
      <c r="AI2078" s="150"/>
      <c r="AJ2078" s="150"/>
      <c r="AK2078" s="150"/>
      <c r="AL2078" s="150"/>
      <c r="AM2078" s="150"/>
      <c r="AN2078" s="150"/>
      <c r="AO2078" s="150"/>
      <c r="AP2078" s="150"/>
      <c r="AQ2078" s="150"/>
      <c r="AR2078" s="150"/>
      <c r="AS2078" s="150"/>
      <c r="AT2078" s="150"/>
      <c r="AU2078" s="150"/>
      <c r="AV2078" s="150"/>
      <c r="AW2078" s="150"/>
      <c r="AX2078" s="150"/>
      <c r="AY2078" s="150"/>
      <c r="AZ2078" s="150"/>
      <c r="BA2078" s="150"/>
      <c r="BB2078" s="150"/>
      <c r="BC2078" s="150"/>
      <c r="BD2078" s="150"/>
      <c r="BE2078" s="150"/>
      <c r="BF2078" s="150"/>
      <c r="BG2078" s="150"/>
      <c r="BH2078" s="150"/>
    </row>
    <row r="2079" spans="1:60" outlineLevel="1" x14ac:dyDescent="0.2">
      <c r="A2079" s="157"/>
      <c r="B2079" s="158"/>
      <c r="C2079" s="199" t="s">
        <v>1898</v>
      </c>
      <c r="D2079" s="189"/>
      <c r="E2079" s="190"/>
      <c r="F2079" s="159"/>
      <c r="G2079" s="159"/>
      <c r="H2079" s="159"/>
      <c r="I2079" s="159"/>
      <c r="J2079" s="159"/>
      <c r="K2079" s="159"/>
      <c r="L2079" s="159"/>
      <c r="M2079" s="159"/>
      <c r="N2079" s="159"/>
      <c r="O2079" s="159"/>
      <c r="P2079" s="159"/>
      <c r="Q2079" s="159"/>
      <c r="R2079" s="159"/>
      <c r="S2079" s="159"/>
      <c r="T2079" s="159"/>
      <c r="U2079" s="159"/>
      <c r="V2079" s="159"/>
      <c r="W2079" s="159"/>
      <c r="X2079" s="159"/>
      <c r="Y2079" s="150"/>
      <c r="Z2079" s="150"/>
      <c r="AA2079" s="150"/>
      <c r="AB2079" s="150"/>
      <c r="AC2079" s="150"/>
      <c r="AD2079" s="150"/>
      <c r="AE2079" s="150"/>
      <c r="AF2079" s="150"/>
      <c r="AG2079" s="150" t="s">
        <v>247</v>
      </c>
      <c r="AH2079" s="150">
        <v>0</v>
      </c>
      <c r="AI2079" s="150"/>
      <c r="AJ2079" s="150"/>
      <c r="AK2079" s="150"/>
      <c r="AL2079" s="150"/>
      <c r="AM2079" s="150"/>
      <c r="AN2079" s="150"/>
      <c r="AO2079" s="150"/>
      <c r="AP2079" s="150"/>
      <c r="AQ2079" s="150"/>
      <c r="AR2079" s="150"/>
      <c r="AS2079" s="150"/>
      <c r="AT2079" s="150"/>
      <c r="AU2079" s="150"/>
      <c r="AV2079" s="150"/>
      <c r="AW2079" s="150"/>
      <c r="AX2079" s="150"/>
      <c r="AY2079" s="150"/>
      <c r="AZ2079" s="150"/>
      <c r="BA2079" s="150"/>
      <c r="BB2079" s="150"/>
      <c r="BC2079" s="150"/>
      <c r="BD2079" s="150"/>
      <c r="BE2079" s="150"/>
      <c r="BF2079" s="150"/>
      <c r="BG2079" s="150"/>
      <c r="BH2079" s="150"/>
    </row>
    <row r="2080" spans="1:60" outlineLevel="1" x14ac:dyDescent="0.2">
      <c r="A2080" s="157"/>
      <c r="B2080" s="158"/>
      <c r="C2080" s="199" t="s">
        <v>1844</v>
      </c>
      <c r="D2080" s="189"/>
      <c r="E2080" s="190">
        <v>70.8</v>
      </c>
      <c r="F2080" s="159"/>
      <c r="G2080" s="159"/>
      <c r="H2080" s="159"/>
      <c r="I2080" s="159"/>
      <c r="J2080" s="159"/>
      <c r="K2080" s="159"/>
      <c r="L2080" s="159"/>
      <c r="M2080" s="159"/>
      <c r="N2080" s="159"/>
      <c r="O2080" s="159"/>
      <c r="P2080" s="159"/>
      <c r="Q2080" s="159"/>
      <c r="R2080" s="159"/>
      <c r="S2080" s="159"/>
      <c r="T2080" s="159"/>
      <c r="U2080" s="159"/>
      <c r="V2080" s="159"/>
      <c r="W2080" s="159"/>
      <c r="X2080" s="159"/>
      <c r="Y2080" s="150"/>
      <c r="Z2080" s="150"/>
      <c r="AA2080" s="150"/>
      <c r="AB2080" s="150"/>
      <c r="AC2080" s="150"/>
      <c r="AD2080" s="150"/>
      <c r="AE2080" s="150"/>
      <c r="AF2080" s="150"/>
      <c r="AG2080" s="150" t="s">
        <v>247</v>
      </c>
      <c r="AH2080" s="150">
        <v>0</v>
      </c>
      <c r="AI2080" s="150"/>
      <c r="AJ2080" s="150"/>
      <c r="AK2080" s="150"/>
      <c r="AL2080" s="150"/>
      <c r="AM2080" s="150"/>
      <c r="AN2080" s="150"/>
      <c r="AO2080" s="150"/>
      <c r="AP2080" s="150"/>
      <c r="AQ2080" s="150"/>
      <c r="AR2080" s="150"/>
      <c r="AS2080" s="150"/>
      <c r="AT2080" s="150"/>
      <c r="AU2080" s="150"/>
      <c r="AV2080" s="150"/>
      <c r="AW2080" s="150"/>
      <c r="AX2080" s="150"/>
      <c r="AY2080" s="150"/>
      <c r="AZ2080" s="150"/>
      <c r="BA2080" s="150"/>
      <c r="BB2080" s="150"/>
      <c r="BC2080" s="150"/>
      <c r="BD2080" s="150"/>
      <c r="BE2080" s="150"/>
      <c r="BF2080" s="150"/>
      <c r="BG2080" s="150"/>
      <c r="BH2080" s="150"/>
    </row>
    <row r="2081" spans="1:60" outlineLevel="1" x14ac:dyDescent="0.2">
      <c r="A2081" s="167">
        <v>323</v>
      </c>
      <c r="B2081" s="168" t="s">
        <v>1908</v>
      </c>
      <c r="C2081" s="184" t="s">
        <v>1909</v>
      </c>
      <c r="D2081" s="169" t="s">
        <v>353</v>
      </c>
      <c r="E2081" s="170">
        <v>14.9</v>
      </c>
      <c r="F2081" s="171">
        <v>1382</v>
      </c>
      <c r="G2081" s="172">
        <f>ROUND(E2081*F2081,2)</f>
        <v>20591.8</v>
      </c>
      <c r="H2081" s="171">
        <v>1195.83</v>
      </c>
      <c r="I2081" s="172">
        <f>ROUND(E2081*H2081,2)</f>
        <v>17817.87</v>
      </c>
      <c r="J2081" s="171">
        <v>186.17</v>
      </c>
      <c r="K2081" s="172">
        <f>ROUND(E2081*J2081,2)</f>
        <v>2773.93</v>
      </c>
      <c r="L2081" s="172">
        <v>21</v>
      </c>
      <c r="M2081" s="172">
        <f>G2081*(1+L2081/100)</f>
        <v>24916.077999999998</v>
      </c>
      <c r="N2081" s="172">
        <v>8.7799999999999996E-3</v>
      </c>
      <c r="O2081" s="172">
        <f>ROUND(E2081*N2081,2)</f>
        <v>0.13</v>
      </c>
      <c r="P2081" s="172">
        <v>0</v>
      </c>
      <c r="Q2081" s="172">
        <f>ROUND(E2081*P2081,2)</f>
        <v>0</v>
      </c>
      <c r="R2081" s="172" t="s">
        <v>1892</v>
      </c>
      <c r="S2081" s="172" t="s">
        <v>201</v>
      </c>
      <c r="T2081" s="173" t="s">
        <v>201</v>
      </c>
      <c r="U2081" s="159">
        <v>0.33</v>
      </c>
      <c r="V2081" s="159">
        <f>ROUND(E2081*U2081,2)</f>
        <v>4.92</v>
      </c>
      <c r="W2081" s="159"/>
      <c r="X2081" s="159" t="s">
        <v>242</v>
      </c>
      <c r="Y2081" s="150"/>
      <c r="Z2081" s="150"/>
      <c r="AA2081" s="150"/>
      <c r="AB2081" s="150"/>
      <c r="AC2081" s="150"/>
      <c r="AD2081" s="150"/>
      <c r="AE2081" s="150"/>
      <c r="AF2081" s="150"/>
      <c r="AG2081" s="150" t="s">
        <v>243</v>
      </c>
      <c r="AH2081" s="150"/>
      <c r="AI2081" s="150"/>
      <c r="AJ2081" s="150"/>
      <c r="AK2081" s="150"/>
      <c r="AL2081" s="150"/>
      <c r="AM2081" s="150"/>
      <c r="AN2081" s="150"/>
      <c r="AO2081" s="150"/>
      <c r="AP2081" s="150"/>
      <c r="AQ2081" s="150"/>
      <c r="AR2081" s="150"/>
      <c r="AS2081" s="150"/>
      <c r="AT2081" s="150"/>
      <c r="AU2081" s="150"/>
      <c r="AV2081" s="150"/>
      <c r="AW2081" s="150"/>
      <c r="AX2081" s="150"/>
      <c r="AY2081" s="150"/>
      <c r="AZ2081" s="150"/>
      <c r="BA2081" s="150"/>
      <c r="BB2081" s="150"/>
      <c r="BC2081" s="150"/>
      <c r="BD2081" s="150"/>
      <c r="BE2081" s="150"/>
      <c r="BF2081" s="150"/>
      <c r="BG2081" s="150"/>
      <c r="BH2081" s="150"/>
    </row>
    <row r="2082" spans="1:60" outlineLevel="1" x14ac:dyDescent="0.2">
      <c r="A2082" s="157"/>
      <c r="B2082" s="158"/>
      <c r="C2082" s="262" t="s">
        <v>1910</v>
      </c>
      <c r="D2082" s="263"/>
      <c r="E2082" s="263"/>
      <c r="F2082" s="263"/>
      <c r="G2082" s="263"/>
      <c r="H2082" s="159"/>
      <c r="I2082" s="159"/>
      <c r="J2082" s="159"/>
      <c r="K2082" s="159"/>
      <c r="L2082" s="159"/>
      <c r="M2082" s="159"/>
      <c r="N2082" s="159"/>
      <c r="O2082" s="159"/>
      <c r="P2082" s="159"/>
      <c r="Q2082" s="159"/>
      <c r="R2082" s="159"/>
      <c r="S2082" s="159"/>
      <c r="T2082" s="159"/>
      <c r="U2082" s="159"/>
      <c r="V2082" s="159"/>
      <c r="W2082" s="159"/>
      <c r="X2082" s="159"/>
      <c r="Y2082" s="150"/>
      <c r="Z2082" s="150"/>
      <c r="AA2082" s="150"/>
      <c r="AB2082" s="150"/>
      <c r="AC2082" s="150"/>
      <c r="AD2082" s="150"/>
      <c r="AE2082" s="150"/>
      <c r="AF2082" s="150"/>
      <c r="AG2082" s="150" t="s">
        <v>206</v>
      </c>
      <c r="AH2082" s="150"/>
      <c r="AI2082" s="150"/>
      <c r="AJ2082" s="150"/>
      <c r="AK2082" s="150"/>
      <c r="AL2082" s="150"/>
      <c r="AM2082" s="150"/>
      <c r="AN2082" s="150"/>
      <c r="AO2082" s="150"/>
      <c r="AP2082" s="150"/>
      <c r="AQ2082" s="150"/>
      <c r="AR2082" s="150"/>
      <c r="AS2082" s="150"/>
      <c r="AT2082" s="150"/>
      <c r="AU2082" s="150"/>
      <c r="AV2082" s="150"/>
      <c r="AW2082" s="150"/>
      <c r="AX2082" s="150"/>
      <c r="AY2082" s="150"/>
      <c r="AZ2082" s="150"/>
      <c r="BA2082" s="174" t="str">
        <f>C2082</f>
        <v>Dodávka a montáž hřebene včetně hřebenové latě, větracího pásu, ukončení hřebenáče a spojovacích prostředků.</v>
      </c>
      <c r="BB2082" s="150"/>
      <c r="BC2082" s="150"/>
      <c r="BD2082" s="150"/>
      <c r="BE2082" s="150"/>
      <c r="BF2082" s="150"/>
      <c r="BG2082" s="150"/>
      <c r="BH2082" s="150"/>
    </row>
    <row r="2083" spans="1:60" outlineLevel="1" x14ac:dyDescent="0.2">
      <c r="A2083" s="157"/>
      <c r="B2083" s="158"/>
      <c r="C2083" s="199" t="s">
        <v>1898</v>
      </c>
      <c r="D2083" s="189"/>
      <c r="E2083" s="190"/>
      <c r="F2083" s="159"/>
      <c r="G2083" s="159"/>
      <c r="H2083" s="159"/>
      <c r="I2083" s="159"/>
      <c r="J2083" s="159"/>
      <c r="K2083" s="159"/>
      <c r="L2083" s="159"/>
      <c r="M2083" s="159"/>
      <c r="N2083" s="159"/>
      <c r="O2083" s="159"/>
      <c r="P2083" s="159"/>
      <c r="Q2083" s="159"/>
      <c r="R2083" s="159"/>
      <c r="S2083" s="159"/>
      <c r="T2083" s="159"/>
      <c r="U2083" s="159"/>
      <c r="V2083" s="159"/>
      <c r="W2083" s="159"/>
      <c r="X2083" s="159"/>
      <c r="Y2083" s="150"/>
      <c r="Z2083" s="150"/>
      <c r="AA2083" s="150"/>
      <c r="AB2083" s="150"/>
      <c r="AC2083" s="150"/>
      <c r="AD2083" s="150"/>
      <c r="AE2083" s="150"/>
      <c r="AF2083" s="150"/>
      <c r="AG2083" s="150" t="s">
        <v>247</v>
      </c>
      <c r="AH2083" s="150">
        <v>0</v>
      </c>
      <c r="AI2083" s="150"/>
      <c r="AJ2083" s="150"/>
      <c r="AK2083" s="150"/>
      <c r="AL2083" s="150"/>
      <c r="AM2083" s="150"/>
      <c r="AN2083" s="150"/>
      <c r="AO2083" s="150"/>
      <c r="AP2083" s="150"/>
      <c r="AQ2083" s="150"/>
      <c r="AR2083" s="150"/>
      <c r="AS2083" s="150"/>
      <c r="AT2083" s="150"/>
      <c r="AU2083" s="150"/>
      <c r="AV2083" s="150"/>
      <c r="AW2083" s="150"/>
      <c r="AX2083" s="150"/>
      <c r="AY2083" s="150"/>
      <c r="AZ2083" s="150"/>
      <c r="BA2083" s="150"/>
      <c r="BB2083" s="150"/>
      <c r="BC2083" s="150"/>
      <c r="BD2083" s="150"/>
      <c r="BE2083" s="150"/>
      <c r="BF2083" s="150"/>
      <c r="BG2083" s="150"/>
      <c r="BH2083" s="150"/>
    </row>
    <row r="2084" spans="1:60" outlineLevel="1" x14ac:dyDescent="0.2">
      <c r="A2084" s="157"/>
      <c r="B2084" s="158"/>
      <c r="C2084" s="199" t="s">
        <v>1911</v>
      </c>
      <c r="D2084" s="189"/>
      <c r="E2084" s="190">
        <v>14.9</v>
      </c>
      <c r="F2084" s="159"/>
      <c r="G2084" s="159"/>
      <c r="H2084" s="159"/>
      <c r="I2084" s="159"/>
      <c r="J2084" s="159"/>
      <c r="K2084" s="159"/>
      <c r="L2084" s="159"/>
      <c r="M2084" s="159"/>
      <c r="N2084" s="159"/>
      <c r="O2084" s="159"/>
      <c r="P2084" s="159"/>
      <c r="Q2084" s="159"/>
      <c r="R2084" s="159"/>
      <c r="S2084" s="159"/>
      <c r="T2084" s="159"/>
      <c r="U2084" s="159"/>
      <c r="V2084" s="159"/>
      <c r="W2084" s="159"/>
      <c r="X2084" s="159"/>
      <c r="Y2084" s="150"/>
      <c r="Z2084" s="150"/>
      <c r="AA2084" s="150"/>
      <c r="AB2084" s="150"/>
      <c r="AC2084" s="150"/>
      <c r="AD2084" s="150"/>
      <c r="AE2084" s="150"/>
      <c r="AF2084" s="150"/>
      <c r="AG2084" s="150" t="s">
        <v>247</v>
      </c>
      <c r="AH2084" s="150">
        <v>0</v>
      </c>
      <c r="AI2084" s="150"/>
      <c r="AJ2084" s="150"/>
      <c r="AK2084" s="150"/>
      <c r="AL2084" s="150"/>
      <c r="AM2084" s="150"/>
      <c r="AN2084" s="150"/>
      <c r="AO2084" s="150"/>
      <c r="AP2084" s="150"/>
      <c r="AQ2084" s="150"/>
      <c r="AR2084" s="150"/>
      <c r="AS2084" s="150"/>
      <c r="AT2084" s="150"/>
      <c r="AU2084" s="150"/>
      <c r="AV2084" s="150"/>
      <c r="AW2084" s="150"/>
      <c r="AX2084" s="150"/>
      <c r="AY2084" s="150"/>
      <c r="AZ2084" s="150"/>
      <c r="BA2084" s="150"/>
      <c r="BB2084" s="150"/>
      <c r="BC2084" s="150"/>
      <c r="BD2084" s="150"/>
      <c r="BE2084" s="150"/>
      <c r="BF2084" s="150"/>
      <c r="BG2084" s="150"/>
      <c r="BH2084" s="150"/>
    </row>
    <row r="2085" spans="1:60" outlineLevel="1" x14ac:dyDescent="0.2">
      <c r="A2085" s="167">
        <v>324</v>
      </c>
      <c r="B2085" s="168" t="s">
        <v>1912</v>
      </c>
      <c r="C2085" s="184" t="s">
        <v>1913</v>
      </c>
      <c r="D2085" s="169" t="s">
        <v>353</v>
      </c>
      <c r="E2085" s="170">
        <v>36.80153</v>
      </c>
      <c r="F2085" s="171">
        <v>1480</v>
      </c>
      <c r="G2085" s="172">
        <f>ROUND(E2085*F2085,2)</f>
        <v>54466.26</v>
      </c>
      <c r="H2085" s="171">
        <v>1196.25</v>
      </c>
      <c r="I2085" s="172">
        <f>ROUND(E2085*H2085,2)</f>
        <v>44023.83</v>
      </c>
      <c r="J2085" s="171">
        <v>283.75</v>
      </c>
      <c r="K2085" s="172">
        <f>ROUND(E2085*J2085,2)</f>
        <v>10442.43</v>
      </c>
      <c r="L2085" s="172">
        <v>21</v>
      </c>
      <c r="M2085" s="172">
        <f>G2085*(1+L2085/100)</f>
        <v>65904.174599999998</v>
      </c>
      <c r="N2085" s="172">
        <v>8.7799999999999996E-3</v>
      </c>
      <c r="O2085" s="172">
        <f>ROUND(E2085*N2085,2)</f>
        <v>0.32</v>
      </c>
      <c r="P2085" s="172">
        <v>0</v>
      </c>
      <c r="Q2085" s="172">
        <f>ROUND(E2085*P2085,2)</f>
        <v>0</v>
      </c>
      <c r="R2085" s="172" t="s">
        <v>1892</v>
      </c>
      <c r="S2085" s="172" t="s">
        <v>201</v>
      </c>
      <c r="T2085" s="173" t="s">
        <v>201</v>
      </c>
      <c r="U2085" s="159">
        <v>0.5</v>
      </c>
      <c r="V2085" s="159">
        <f>ROUND(E2085*U2085,2)</f>
        <v>18.399999999999999</v>
      </c>
      <c r="W2085" s="159"/>
      <c r="X2085" s="159" t="s">
        <v>242</v>
      </c>
      <c r="Y2085" s="150"/>
      <c r="Z2085" s="150"/>
      <c r="AA2085" s="150"/>
      <c r="AB2085" s="150"/>
      <c r="AC2085" s="150"/>
      <c r="AD2085" s="150"/>
      <c r="AE2085" s="150"/>
      <c r="AF2085" s="150"/>
      <c r="AG2085" s="150" t="s">
        <v>243</v>
      </c>
      <c r="AH2085" s="150"/>
      <c r="AI2085" s="150"/>
      <c r="AJ2085" s="150"/>
      <c r="AK2085" s="150"/>
      <c r="AL2085" s="150"/>
      <c r="AM2085" s="150"/>
      <c r="AN2085" s="150"/>
      <c r="AO2085" s="150"/>
      <c r="AP2085" s="150"/>
      <c r="AQ2085" s="150"/>
      <c r="AR2085" s="150"/>
      <c r="AS2085" s="150"/>
      <c r="AT2085" s="150"/>
      <c r="AU2085" s="150"/>
      <c r="AV2085" s="150"/>
      <c r="AW2085" s="150"/>
      <c r="AX2085" s="150"/>
      <c r="AY2085" s="150"/>
      <c r="AZ2085" s="150"/>
      <c r="BA2085" s="150"/>
      <c r="BB2085" s="150"/>
      <c r="BC2085" s="150"/>
      <c r="BD2085" s="150"/>
      <c r="BE2085" s="150"/>
      <c r="BF2085" s="150"/>
      <c r="BG2085" s="150"/>
      <c r="BH2085" s="150"/>
    </row>
    <row r="2086" spans="1:60" outlineLevel="1" x14ac:dyDescent="0.2">
      <c r="A2086" s="157"/>
      <c r="B2086" s="158"/>
      <c r="C2086" s="262" t="s">
        <v>1914</v>
      </c>
      <c r="D2086" s="263"/>
      <c r="E2086" s="263"/>
      <c r="F2086" s="263"/>
      <c r="G2086" s="263"/>
      <c r="H2086" s="159"/>
      <c r="I2086" s="159"/>
      <c r="J2086" s="159"/>
      <c r="K2086" s="159"/>
      <c r="L2086" s="159"/>
      <c r="M2086" s="159"/>
      <c r="N2086" s="159"/>
      <c r="O2086" s="159"/>
      <c r="P2086" s="159"/>
      <c r="Q2086" s="159"/>
      <c r="R2086" s="159"/>
      <c r="S2086" s="159"/>
      <c r="T2086" s="159"/>
      <c r="U2086" s="159"/>
      <c r="V2086" s="159"/>
      <c r="W2086" s="159"/>
      <c r="X2086" s="159"/>
      <c r="Y2086" s="150"/>
      <c r="Z2086" s="150"/>
      <c r="AA2086" s="150"/>
      <c r="AB2086" s="150"/>
      <c r="AC2086" s="150"/>
      <c r="AD2086" s="150"/>
      <c r="AE2086" s="150"/>
      <c r="AF2086" s="150"/>
      <c r="AG2086" s="150" t="s">
        <v>206</v>
      </c>
      <c r="AH2086" s="150"/>
      <c r="AI2086" s="150"/>
      <c r="AJ2086" s="150"/>
      <c r="AK2086" s="150"/>
      <c r="AL2086" s="150"/>
      <c r="AM2086" s="150"/>
      <c r="AN2086" s="150"/>
      <c r="AO2086" s="150"/>
      <c r="AP2086" s="150"/>
      <c r="AQ2086" s="150"/>
      <c r="AR2086" s="150"/>
      <c r="AS2086" s="150"/>
      <c r="AT2086" s="150"/>
      <c r="AU2086" s="150"/>
      <c r="AV2086" s="150"/>
      <c r="AW2086" s="150"/>
      <c r="AX2086" s="150"/>
      <c r="AY2086" s="150"/>
      <c r="AZ2086" s="150"/>
      <c r="BA2086" s="150"/>
      <c r="BB2086" s="150"/>
      <c r="BC2086" s="150"/>
      <c r="BD2086" s="150"/>
      <c r="BE2086" s="150"/>
      <c r="BF2086" s="150"/>
      <c r="BG2086" s="150"/>
      <c r="BH2086" s="150"/>
    </row>
    <row r="2087" spans="1:60" outlineLevel="1" x14ac:dyDescent="0.2">
      <c r="A2087" s="157"/>
      <c r="B2087" s="158"/>
      <c r="C2087" s="199" t="s">
        <v>1898</v>
      </c>
      <c r="D2087" s="189"/>
      <c r="E2087" s="190"/>
      <c r="F2087" s="159"/>
      <c r="G2087" s="159"/>
      <c r="H2087" s="159"/>
      <c r="I2087" s="159"/>
      <c r="J2087" s="159"/>
      <c r="K2087" s="159"/>
      <c r="L2087" s="159"/>
      <c r="M2087" s="159"/>
      <c r="N2087" s="159"/>
      <c r="O2087" s="159"/>
      <c r="P2087" s="159"/>
      <c r="Q2087" s="159"/>
      <c r="R2087" s="159"/>
      <c r="S2087" s="159"/>
      <c r="T2087" s="159"/>
      <c r="U2087" s="159"/>
      <c r="V2087" s="159"/>
      <c r="W2087" s="159"/>
      <c r="X2087" s="159"/>
      <c r="Y2087" s="150"/>
      <c r="Z2087" s="150"/>
      <c r="AA2087" s="150"/>
      <c r="AB2087" s="150"/>
      <c r="AC2087" s="150"/>
      <c r="AD2087" s="150"/>
      <c r="AE2087" s="150"/>
      <c r="AF2087" s="150"/>
      <c r="AG2087" s="150" t="s">
        <v>247</v>
      </c>
      <c r="AH2087" s="150">
        <v>0</v>
      </c>
      <c r="AI2087" s="150"/>
      <c r="AJ2087" s="150"/>
      <c r="AK2087" s="150"/>
      <c r="AL2087" s="150"/>
      <c r="AM2087" s="150"/>
      <c r="AN2087" s="150"/>
      <c r="AO2087" s="150"/>
      <c r="AP2087" s="150"/>
      <c r="AQ2087" s="150"/>
      <c r="AR2087" s="150"/>
      <c r="AS2087" s="150"/>
      <c r="AT2087" s="150"/>
      <c r="AU2087" s="150"/>
      <c r="AV2087" s="150"/>
      <c r="AW2087" s="150"/>
      <c r="AX2087" s="150"/>
      <c r="AY2087" s="150"/>
      <c r="AZ2087" s="150"/>
      <c r="BA2087" s="150"/>
      <c r="BB2087" s="150"/>
      <c r="BC2087" s="150"/>
      <c r="BD2087" s="150"/>
      <c r="BE2087" s="150"/>
      <c r="BF2087" s="150"/>
      <c r="BG2087" s="150"/>
      <c r="BH2087" s="150"/>
    </row>
    <row r="2088" spans="1:60" outlineLevel="1" x14ac:dyDescent="0.2">
      <c r="A2088" s="157"/>
      <c r="B2088" s="158"/>
      <c r="C2088" s="199" t="s">
        <v>1915</v>
      </c>
      <c r="D2088" s="189"/>
      <c r="E2088" s="190">
        <v>36.80153</v>
      </c>
      <c r="F2088" s="159"/>
      <c r="G2088" s="159"/>
      <c r="H2088" s="159"/>
      <c r="I2088" s="159"/>
      <c r="J2088" s="159"/>
      <c r="K2088" s="159"/>
      <c r="L2088" s="159"/>
      <c r="M2088" s="159"/>
      <c r="N2088" s="159"/>
      <c r="O2088" s="159"/>
      <c r="P2088" s="159"/>
      <c r="Q2088" s="159"/>
      <c r="R2088" s="159"/>
      <c r="S2088" s="159"/>
      <c r="T2088" s="159"/>
      <c r="U2088" s="159"/>
      <c r="V2088" s="159"/>
      <c r="W2088" s="159"/>
      <c r="X2088" s="159"/>
      <c r="Y2088" s="150"/>
      <c r="Z2088" s="150"/>
      <c r="AA2088" s="150"/>
      <c r="AB2088" s="150"/>
      <c r="AC2088" s="150"/>
      <c r="AD2088" s="150"/>
      <c r="AE2088" s="150"/>
      <c r="AF2088" s="150"/>
      <c r="AG2088" s="150" t="s">
        <v>247</v>
      </c>
      <c r="AH2088" s="150">
        <v>0</v>
      </c>
      <c r="AI2088" s="150"/>
      <c r="AJ2088" s="150"/>
      <c r="AK2088" s="150"/>
      <c r="AL2088" s="150"/>
      <c r="AM2088" s="150"/>
      <c r="AN2088" s="150"/>
      <c r="AO2088" s="150"/>
      <c r="AP2088" s="150"/>
      <c r="AQ2088" s="150"/>
      <c r="AR2088" s="150"/>
      <c r="AS2088" s="150"/>
      <c r="AT2088" s="150"/>
      <c r="AU2088" s="150"/>
      <c r="AV2088" s="150"/>
      <c r="AW2088" s="150"/>
      <c r="AX2088" s="150"/>
      <c r="AY2088" s="150"/>
      <c r="AZ2088" s="150"/>
      <c r="BA2088" s="150"/>
      <c r="BB2088" s="150"/>
      <c r="BC2088" s="150"/>
      <c r="BD2088" s="150"/>
      <c r="BE2088" s="150"/>
      <c r="BF2088" s="150"/>
      <c r="BG2088" s="150"/>
      <c r="BH2088" s="150"/>
    </row>
    <row r="2089" spans="1:60" ht="22.5" outlineLevel="1" x14ac:dyDescent="0.2">
      <c r="A2089" s="167">
        <v>325</v>
      </c>
      <c r="B2089" s="168" t="s">
        <v>1916</v>
      </c>
      <c r="C2089" s="184" t="s">
        <v>1917</v>
      </c>
      <c r="D2089" s="169" t="s">
        <v>353</v>
      </c>
      <c r="E2089" s="170">
        <v>70.8</v>
      </c>
      <c r="F2089" s="171">
        <v>1072</v>
      </c>
      <c r="G2089" s="172">
        <f>ROUND(E2089*F2089,2)</f>
        <v>75897.600000000006</v>
      </c>
      <c r="H2089" s="171">
        <v>690.5</v>
      </c>
      <c r="I2089" s="172">
        <f>ROUND(E2089*H2089,2)</f>
        <v>48887.4</v>
      </c>
      <c r="J2089" s="171">
        <v>381.5</v>
      </c>
      <c r="K2089" s="172">
        <f>ROUND(E2089*J2089,2)</f>
        <v>27010.2</v>
      </c>
      <c r="L2089" s="172">
        <v>21</v>
      </c>
      <c r="M2089" s="172">
        <f>G2089*(1+L2089/100)</f>
        <v>91836.096000000005</v>
      </c>
      <c r="N2089" s="172">
        <v>2.14E-3</v>
      </c>
      <c r="O2089" s="172">
        <f>ROUND(E2089*N2089,2)</f>
        <v>0.15</v>
      </c>
      <c r="P2089" s="172">
        <v>0</v>
      </c>
      <c r="Q2089" s="172">
        <f>ROUND(E2089*P2089,2)</f>
        <v>0</v>
      </c>
      <c r="R2089" s="172" t="s">
        <v>1892</v>
      </c>
      <c r="S2089" s="172" t="s">
        <v>201</v>
      </c>
      <c r="T2089" s="173" t="s">
        <v>201</v>
      </c>
      <c r="U2089" s="159">
        <v>0.65900000000000003</v>
      </c>
      <c r="V2089" s="159">
        <f>ROUND(E2089*U2089,2)</f>
        <v>46.66</v>
      </c>
      <c r="W2089" s="159"/>
      <c r="X2089" s="159" t="s">
        <v>242</v>
      </c>
      <c r="Y2089" s="150"/>
      <c r="Z2089" s="150"/>
      <c r="AA2089" s="150"/>
      <c r="AB2089" s="150"/>
      <c r="AC2089" s="150"/>
      <c r="AD2089" s="150"/>
      <c r="AE2089" s="150"/>
      <c r="AF2089" s="150"/>
      <c r="AG2089" s="150" t="s">
        <v>243</v>
      </c>
      <c r="AH2089" s="150"/>
      <c r="AI2089" s="150"/>
      <c r="AJ2089" s="150"/>
      <c r="AK2089" s="150"/>
      <c r="AL2089" s="150"/>
      <c r="AM2089" s="150"/>
      <c r="AN2089" s="150"/>
      <c r="AO2089" s="150"/>
      <c r="AP2089" s="150"/>
      <c r="AQ2089" s="150"/>
      <c r="AR2089" s="150"/>
      <c r="AS2089" s="150"/>
      <c r="AT2089" s="150"/>
      <c r="AU2089" s="150"/>
      <c r="AV2089" s="150"/>
      <c r="AW2089" s="150"/>
      <c r="AX2089" s="150"/>
      <c r="AY2089" s="150"/>
      <c r="AZ2089" s="150"/>
      <c r="BA2089" s="150"/>
      <c r="BB2089" s="150"/>
      <c r="BC2089" s="150"/>
      <c r="BD2089" s="150"/>
      <c r="BE2089" s="150"/>
      <c r="BF2089" s="150"/>
      <c r="BG2089" s="150"/>
      <c r="BH2089" s="150"/>
    </row>
    <row r="2090" spans="1:60" outlineLevel="1" x14ac:dyDescent="0.2">
      <c r="A2090" s="157"/>
      <c r="B2090" s="158"/>
      <c r="C2090" s="199" t="s">
        <v>1898</v>
      </c>
      <c r="D2090" s="189"/>
      <c r="E2090" s="190"/>
      <c r="F2090" s="159"/>
      <c r="G2090" s="159"/>
      <c r="H2090" s="159"/>
      <c r="I2090" s="159"/>
      <c r="J2090" s="159"/>
      <c r="K2090" s="159"/>
      <c r="L2090" s="159"/>
      <c r="M2090" s="159"/>
      <c r="N2090" s="159"/>
      <c r="O2090" s="159"/>
      <c r="P2090" s="159"/>
      <c r="Q2090" s="159"/>
      <c r="R2090" s="159"/>
      <c r="S2090" s="159"/>
      <c r="T2090" s="159"/>
      <c r="U2090" s="159"/>
      <c r="V2090" s="159"/>
      <c r="W2090" s="159"/>
      <c r="X2090" s="159"/>
      <c r="Y2090" s="150"/>
      <c r="Z2090" s="150"/>
      <c r="AA2090" s="150"/>
      <c r="AB2090" s="150"/>
      <c r="AC2090" s="150"/>
      <c r="AD2090" s="150"/>
      <c r="AE2090" s="150"/>
      <c r="AF2090" s="150"/>
      <c r="AG2090" s="150" t="s">
        <v>247</v>
      </c>
      <c r="AH2090" s="150">
        <v>0</v>
      </c>
      <c r="AI2090" s="150"/>
      <c r="AJ2090" s="150"/>
      <c r="AK2090" s="150"/>
      <c r="AL2090" s="150"/>
      <c r="AM2090" s="150"/>
      <c r="AN2090" s="150"/>
      <c r="AO2090" s="150"/>
      <c r="AP2090" s="150"/>
      <c r="AQ2090" s="150"/>
      <c r="AR2090" s="150"/>
      <c r="AS2090" s="150"/>
      <c r="AT2090" s="150"/>
      <c r="AU2090" s="150"/>
      <c r="AV2090" s="150"/>
      <c r="AW2090" s="150"/>
      <c r="AX2090" s="150"/>
      <c r="AY2090" s="150"/>
      <c r="AZ2090" s="150"/>
      <c r="BA2090" s="150"/>
      <c r="BB2090" s="150"/>
      <c r="BC2090" s="150"/>
      <c r="BD2090" s="150"/>
      <c r="BE2090" s="150"/>
      <c r="BF2090" s="150"/>
      <c r="BG2090" s="150"/>
      <c r="BH2090" s="150"/>
    </row>
    <row r="2091" spans="1:60" outlineLevel="1" x14ac:dyDescent="0.2">
      <c r="A2091" s="157"/>
      <c r="B2091" s="158"/>
      <c r="C2091" s="199" t="s">
        <v>1918</v>
      </c>
      <c r="D2091" s="189"/>
      <c r="E2091" s="190">
        <v>66.8</v>
      </c>
      <c r="F2091" s="159"/>
      <c r="G2091" s="159"/>
      <c r="H2091" s="159"/>
      <c r="I2091" s="159"/>
      <c r="J2091" s="159"/>
      <c r="K2091" s="159"/>
      <c r="L2091" s="159"/>
      <c r="M2091" s="159"/>
      <c r="N2091" s="159"/>
      <c r="O2091" s="159"/>
      <c r="P2091" s="159"/>
      <c r="Q2091" s="159"/>
      <c r="R2091" s="159"/>
      <c r="S2091" s="159"/>
      <c r="T2091" s="159"/>
      <c r="U2091" s="159"/>
      <c r="V2091" s="159"/>
      <c r="W2091" s="159"/>
      <c r="X2091" s="159"/>
      <c r="Y2091" s="150"/>
      <c r="Z2091" s="150"/>
      <c r="AA2091" s="150"/>
      <c r="AB2091" s="150"/>
      <c r="AC2091" s="150"/>
      <c r="AD2091" s="150"/>
      <c r="AE2091" s="150"/>
      <c r="AF2091" s="150"/>
      <c r="AG2091" s="150" t="s">
        <v>247</v>
      </c>
      <c r="AH2091" s="150">
        <v>0</v>
      </c>
      <c r="AI2091" s="150"/>
      <c r="AJ2091" s="150"/>
      <c r="AK2091" s="150"/>
      <c r="AL2091" s="150"/>
      <c r="AM2091" s="150"/>
      <c r="AN2091" s="150"/>
      <c r="AO2091" s="150"/>
      <c r="AP2091" s="150"/>
      <c r="AQ2091" s="150"/>
      <c r="AR2091" s="150"/>
      <c r="AS2091" s="150"/>
      <c r="AT2091" s="150"/>
      <c r="AU2091" s="150"/>
      <c r="AV2091" s="150"/>
      <c r="AW2091" s="150"/>
      <c r="AX2091" s="150"/>
      <c r="AY2091" s="150"/>
      <c r="AZ2091" s="150"/>
      <c r="BA2091" s="150"/>
      <c r="BB2091" s="150"/>
      <c r="BC2091" s="150"/>
      <c r="BD2091" s="150"/>
      <c r="BE2091" s="150"/>
      <c r="BF2091" s="150"/>
      <c r="BG2091" s="150"/>
      <c r="BH2091" s="150"/>
    </row>
    <row r="2092" spans="1:60" outlineLevel="1" x14ac:dyDescent="0.2">
      <c r="A2092" s="157"/>
      <c r="B2092" s="158"/>
      <c r="C2092" s="199" t="s">
        <v>1919</v>
      </c>
      <c r="D2092" s="189"/>
      <c r="E2092" s="190">
        <v>4</v>
      </c>
      <c r="F2092" s="159"/>
      <c r="G2092" s="159"/>
      <c r="H2092" s="159"/>
      <c r="I2092" s="159"/>
      <c r="J2092" s="159"/>
      <c r="K2092" s="159"/>
      <c r="L2092" s="159"/>
      <c r="M2092" s="159"/>
      <c r="N2092" s="159"/>
      <c r="O2092" s="159"/>
      <c r="P2092" s="159"/>
      <c r="Q2092" s="159"/>
      <c r="R2092" s="159"/>
      <c r="S2092" s="159"/>
      <c r="T2092" s="159"/>
      <c r="U2092" s="159"/>
      <c r="V2092" s="159"/>
      <c r="W2092" s="159"/>
      <c r="X2092" s="159"/>
      <c r="Y2092" s="150"/>
      <c r="Z2092" s="150"/>
      <c r="AA2092" s="150"/>
      <c r="AB2092" s="150"/>
      <c r="AC2092" s="150"/>
      <c r="AD2092" s="150"/>
      <c r="AE2092" s="150"/>
      <c r="AF2092" s="150"/>
      <c r="AG2092" s="150" t="s">
        <v>247</v>
      </c>
      <c r="AH2092" s="150">
        <v>0</v>
      </c>
      <c r="AI2092" s="150"/>
      <c r="AJ2092" s="150"/>
      <c r="AK2092" s="150"/>
      <c r="AL2092" s="150"/>
      <c r="AM2092" s="150"/>
      <c r="AN2092" s="150"/>
      <c r="AO2092" s="150"/>
      <c r="AP2092" s="150"/>
      <c r="AQ2092" s="150"/>
      <c r="AR2092" s="150"/>
      <c r="AS2092" s="150"/>
      <c r="AT2092" s="150"/>
      <c r="AU2092" s="150"/>
      <c r="AV2092" s="150"/>
      <c r="AW2092" s="150"/>
      <c r="AX2092" s="150"/>
      <c r="AY2092" s="150"/>
      <c r="AZ2092" s="150"/>
      <c r="BA2092" s="150"/>
      <c r="BB2092" s="150"/>
      <c r="BC2092" s="150"/>
      <c r="BD2092" s="150"/>
      <c r="BE2092" s="150"/>
      <c r="BF2092" s="150"/>
      <c r="BG2092" s="150"/>
      <c r="BH2092" s="150"/>
    </row>
    <row r="2093" spans="1:60" outlineLevel="1" x14ac:dyDescent="0.2">
      <c r="A2093" s="167">
        <v>326</v>
      </c>
      <c r="B2093" s="168" t="s">
        <v>1920</v>
      </c>
      <c r="C2093" s="184" t="s">
        <v>1921</v>
      </c>
      <c r="D2093" s="169" t="s">
        <v>240</v>
      </c>
      <c r="E2093" s="170">
        <v>327.13702999999998</v>
      </c>
      <c r="F2093" s="171">
        <v>88.8</v>
      </c>
      <c r="G2093" s="172">
        <f>ROUND(E2093*F2093,2)</f>
        <v>29049.77</v>
      </c>
      <c r="H2093" s="171">
        <v>7.72</v>
      </c>
      <c r="I2093" s="172">
        <f>ROUND(E2093*H2093,2)</f>
        <v>2525.5</v>
      </c>
      <c r="J2093" s="171">
        <v>81.08</v>
      </c>
      <c r="K2093" s="172">
        <f>ROUND(E2093*J2093,2)</f>
        <v>26524.27</v>
      </c>
      <c r="L2093" s="172">
        <v>21</v>
      </c>
      <c r="M2093" s="172">
        <f>G2093*(1+L2093/100)</f>
        <v>35150.221700000002</v>
      </c>
      <c r="N2093" s="172">
        <v>3.0000000000000001E-5</v>
      </c>
      <c r="O2093" s="172">
        <f>ROUND(E2093*N2093,2)</f>
        <v>0.01</v>
      </c>
      <c r="P2093" s="172">
        <v>0</v>
      </c>
      <c r="Q2093" s="172">
        <f>ROUND(E2093*P2093,2)</f>
        <v>0</v>
      </c>
      <c r="R2093" s="172" t="s">
        <v>1892</v>
      </c>
      <c r="S2093" s="172" t="s">
        <v>201</v>
      </c>
      <c r="T2093" s="173" t="s">
        <v>201</v>
      </c>
      <c r="U2093" s="159">
        <v>0.14000000000000001</v>
      </c>
      <c r="V2093" s="159">
        <f>ROUND(E2093*U2093,2)</f>
        <v>45.8</v>
      </c>
      <c r="W2093" s="159"/>
      <c r="X2093" s="159" t="s">
        <v>242</v>
      </c>
      <c r="Y2093" s="150"/>
      <c r="Z2093" s="150"/>
      <c r="AA2093" s="150"/>
      <c r="AB2093" s="150"/>
      <c r="AC2093" s="150"/>
      <c r="AD2093" s="150"/>
      <c r="AE2093" s="150"/>
      <c r="AF2093" s="150"/>
      <c r="AG2093" s="150" t="s">
        <v>243</v>
      </c>
      <c r="AH2093" s="150"/>
      <c r="AI2093" s="150"/>
      <c r="AJ2093" s="150"/>
      <c r="AK2093" s="150"/>
      <c r="AL2093" s="150"/>
      <c r="AM2093" s="150"/>
      <c r="AN2093" s="150"/>
      <c r="AO2093" s="150"/>
      <c r="AP2093" s="150"/>
      <c r="AQ2093" s="150"/>
      <c r="AR2093" s="150"/>
      <c r="AS2093" s="150"/>
      <c r="AT2093" s="150"/>
      <c r="AU2093" s="150"/>
      <c r="AV2093" s="150"/>
      <c r="AW2093" s="150"/>
      <c r="AX2093" s="150"/>
      <c r="AY2093" s="150"/>
      <c r="AZ2093" s="150"/>
      <c r="BA2093" s="150"/>
      <c r="BB2093" s="150"/>
      <c r="BC2093" s="150"/>
      <c r="BD2093" s="150"/>
      <c r="BE2093" s="150"/>
      <c r="BF2093" s="150"/>
      <c r="BG2093" s="150"/>
      <c r="BH2093" s="150"/>
    </row>
    <row r="2094" spans="1:60" outlineLevel="1" x14ac:dyDescent="0.2">
      <c r="A2094" s="157"/>
      <c r="B2094" s="158"/>
      <c r="C2094" s="262" t="s">
        <v>1877</v>
      </c>
      <c r="D2094" s="263"/>
      <c r="E2094" s="263"/>
      <c r="F2094" s="263"/>
      <c r="G2094" s="263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9"/>
      <c r="T2094" s="159"/>
      <c r="U2094" s="159"/>
      <c r="V2094" s="159"/>
      <c r="W2094" s="159"/>
      <c r="X2094" s="159"/>
      <c r="Y2094" s="150"/>
      <c r="Z2094" s="150"/>
      <c r="AA2094" s="150"/>
      <c r="AB2094" s="150"/>
      <c r="AC2094" s="150"/>
      <c r="AD2094" s="150"/>
      <c r="AE2094" s="150"/>
      <c r="AF2094" s="150"/>
      <c r="AG2094" s="150" t="s">
        <v>206</v>
      </c>
      <c r="AH2094" s="150"/>
      <c r="AI2094" s="150"/>
      <c r="AJ2094" s="150"/>
      <c r="AK2094" s="150"/>
      <c r="AL2094" s="150"/>
      <c r="AM2094" s="150"/>
      <c r="AN2094" s="150"/>
      <c r="AO2094" s="150"/>
      <c r="AP2094" s="150"/>
      <c r="AQ2094" s="150"/>
      <c r="AR2094" s="150"/>
      <c r="AS2094" s="150"/>
      <c r="AT2094" s="150"/>
      <c r="AU2094" s="150"/>
      <c r="AV2094" s="150"/>
      <c r="AW2094" s="150"/>
      <c r="AX2094" s="150"/>
      <c r="AY2094" s="150"/>
      <c r="AZ2094" s="150"/>
      <c r="BA2094" s="150"/>
      <c r="BB2094" s="150"/>
      <c r="BC2094" s="150"/>
      <c r="BD2094" s="150"/>
      <c r="BE2094" s="150"/>
      <c r="BF2094" s="150"/>
      <c r="BG2094" s="150"/>
      <c r="BH2094" s="150"/>
    </row>
    <row r="2095" spans="1:60" outlineLevel="1" x14ac:dyDescent="0.2">
      <c r="A2095" s="157"/>
      <c r="B2095" s="158"/>
      <c r="C2095" s="199" t="s">
        <v>1718</v>
      </c>
      <c r="D2095" s="189"/>
      <c r="E2095" s="190"/>
      <c r="F2095" s="159"/>
      <c r="G2095" s="159"/>
      <c r="H2095" s="159"/>
      <c r="I2095" s="159"/>
      <c r="J2095" s="159"/>
      <c r="K2095" s="159"/>
      <c r="L2095" s="159"/>
      <c r="M2095" s="159"/>
      <c r="N2095" s="159"/>
      <c r="O2095" s="159"/>
      <c r="P2095" s="159"/>
      <c r="Q2095" s="159"/>
      <c r="R2095" s="159"/>
      <c r="S2095" s="159"/>
      <c r="T2095" s="159"/>
      <c r="U2095" s="159"/>
      <c r="V2095" s="159"/>
      <c r="W2095" s="159"/>
      <c r="X2095" s="159"/>
      <c r="Y2095" s="150"/>
      <c r="Z2095" s="150"/>
      <c r="AA2095" s="150"/>
      <c r="AB2095" s="150"/>
      <c r="AC2095" s="150"/>
      <c r="AD2095" s="150"/>
      <c r="AE2095" s="150"/>
      <c r="AF2095" s="150"/>
      <c r="AG2095" s="150" t="s">
        <v>247</v>
      </c>
      <c r="AH2095" s="150">
        <v>0</v>
      </c>
      <c r="AI2095" s="150"/>
      <c r="AJ2095" s="150"/>
      <c r="AK2095" s="150"/>
      <c r="AL2095" s="150"/>
      <c r="AM2095" s="150"/>
      <c r="AN2095" s="150"/>
      <c r="AO2095" s="150"/>
      <c r="AP2095" s="150"/>
      <c r="AQ2095" s="150"/>
      <c r="AR2095" s="150"/>
      <c r="AS2095" s="150"/>
      <c r="AT2095" s="150"/>
      <c r="AU2095" s="150"/>
      <c r="AV2095" s="150"/>
      <c r="AW2095" s="150"/>
      <c r="AX2095" s="150"/>
      <c r="AY2095" s="150"/>
      <c r="AZ2095" s="150"/>
      <c r="BA2095" s="150"/>
      <c r="BB2095" s="150"/>
      <c r="BC2095" s="150"/>
      <c r="BD2095" s="150"/>
      <c r="BE2095" s="150"/>
      <c r="BF2095" s="150"/>
      <c r="BG2095" s="150"/>
      <c r="BH2095" s="150"/>
    </row>
    <row r="2096" spans="1:60" outlineLevel="1" x14ac:dyDescent="0.2">
      <c r="A2096" s="157"/>
      <c r="B2096" s="158"/>
      <c r="C2096" s="199" t="s">
        <v>1719</v>
      </c>
      <c r="D2096" s="189"/>
      <c r="E2096" s="190">
        <v>327.13702999999998</v>
      </c>
      <c r="F2096" s="159"/>
      <c r="G2096" s="159"/>
      <c r="H2096" s="159"/>
      <c r="I2096" s="159"/>
      <c r="J2096" s="159"/>
      <c r="K2096" s="159"/>
      <c r="L2096" s="159"/>
      <c r="M2096" s="159"/>
      <c r="N2096" s="159"/>
      <c r="O2096" s="159"/>
      <c r="P2096" s="159"/>
      <c r="Q2096" s="159"/>
      <c r="R2096" s="159"/>
      <c r="S2096" s="159"/>
      <c r="T2096" s="159"/>
      <c r="U2096" s="159"/>
      <c r="V2096" s="159"/>
      <c r="W2096" s="159"/>
      <c r="X2096" s="159"/>
      <c r="Y2096" s="150"/>
      <c r="Z2096" s="150"/>
      <c r="AA2096" s="150"/>
      <c r="AB2096" s="150"/>
      <c r="AC2096" s="150"/>
      <c r="AD2096" s="150"/>
      <c r="AE2096" s="150"/>
      <c r="AF2096" s="150"/>
      <c r="AG2096" s="150" t="s">
        <v>247</v>
      </c>
      <c r="AH2096" s="150">
        <v>0</v>
      </c>
      <c r="AI2096" s="150"/>
      <c r="AJ2096" s="150"/>
      <c r="AK2096" s="150"/>
      <c r="AL2096" s="150"/>
      <c r="AM2096" s="150"/>
      <c r="AN2096" s="150"/>
      <c r="AO2096" s="150"/>
      <c r="AP2096" s="150"/>
      <c r="AQ2096" s="150"/>
      <c r="AR2096" s="150"/>
      <c r="AS2096" s="150"/>
      <c r="AT2096" s="150"/>
      <c r="AU2096" s="150"/>
      <c r="AV2096" s="150"/>
      <c r="AW2096" s="150"/>
      <c r="AX2096" s="150"/>
      <c r="AY2096" s="150"/>
      <c r="AZ2096" s="150"/>
      <c r="BA2096" s="150"/>
      <c r="BB2096" s="150"/>
      <c r="BC2096" s="150"/>
      <c r="BD2096" s="150"/>
      <c r="BE2096" s="150"/>
      <c r="BF2096" s="150"/>
      <c r="BG2096" s="150"/>
      <c r="BH2096" s="150"/>
    </row>
    <row r="2097" spans="1:60" ht="22.5" outlineLevel="1" x14ac:dyDescent="0.2">
      <c r="A2097" s="167">
        <v>327</v>
      </c>
      <c r="B2097" s="168" t="s">
        <v>1922</v>
      </c>
      <c r="C2097" s="184" t="s">
        <v>1923</v>
      </c>
      <c r="D2097" s="169" t="s">
        <v>240</v>
      </c>
      <c r="E2097" s="170">
        <v>327.13702999999998</v>
      </c>
      <c r="F2097" s="171">
        <v>1204</v>
      </c>
      <c r="G2097" s="172">
        <f>ROUND(E2097*F2097,2)</f>
        <v>393872.98</v>
      </c>
      <c r="H2097" s="171">
        <v>847.07</v>
      </c>
      <c r="I2097" s="172">
        <f>ROUND(E2097*H2097,2)</f>
        <v>277107.96000000002</v>
      </c>
      <c r="J2097" s="171">
        <v>356.93</v>
      </c>
      <c r="K2097" s="172">
        <f>ROUND(E2097*J2097,2)</f>
        <v>116765.02</v>
      </c>
      <c r="L2097" s="172">
        <v>21</v>
      </c>
      <c r="M2097" s="172">
        <f>G2097*(1+L2097/100)</f>
        <v>476586.30579999997</v>
      </c>
      <c r="N2097" s="172">
        <v>4.931E-2</v>
      </c>
      <c r="O2097" s="172">
        <f>ROUND(E2097*N2097,2)</f>
        <v>16.13</v>
      </c>
      <c r="P2097" s="172">
        <v>0</v>
      </c>
      <c r="Q2097" s="172">
        <f>ROUND(E2097*P2097,2)</f>
        <v>0</v>
      </c>
      <c r="R2097" s="172" t="s">
        <v>1783</v>
      </c>
      <c r="S2097" s="172" t="s">
        <v>201</v>
      </c>
      <c r="T2097" s="173" t="s">
        <v>201</v>
      </c>
      <c r="U2097" s="159">
        <v>0</v>
      </c>
      <c r="V2097" s="159">
        <f>ROUND(E2097*U2097,2)</f>
        <v>0</v>
      </c>
      <c r="W2097" s="159"/>
      <c r="X2097" s="159" t="s">
        <v>1924</v>
      </c>
      <c r="Y2097" s="150"/>
      <c r="Z2097" s="150"/>
      <c r="AA2097" s="150"/>
      <c r="AB2097" s="150"/>
      <c r="AC2097" s="150"/>
      <c r="AD2097" s="150"/>
      <c r="AE2097" s="150"/>
      <c r="AF2097" s="150"/>
      <c r="AG2097" s="150" t="s">
        <v>1925</v>
      </c>
      <c r="AH2097" s="150"/>
      <c r="AI2097" s="150"/>
      <c r="AJ2097" s="150"/>
      <c r="AK2097" s="150"/>
      <c r="AL2097" s="150"/>
      <c r="AM2097" s="150"/>
      <c r="AN2097" s="150"/>
      <c r="AO2097" s="150"/>
      <c r="AP2097" s="150"/>
      <c r="AQ2097" s="150"/>
      <c r="AR2097" s="150"/>
      <c r="AS2097" s="150"/>
      <c r="AT2097" s="150"/>
      <c r="AU2097" s="150"/>
      <c r="AV2097" s="150"/>
      <c r="AW2097" s="150"/>
      <c r="AX2097" s="150"/>
      <c r="AY2097" s="150"/>
      <c r="AZ2097" s="150"/>
      <c r="BA2097" s="150"/>
      <c r="BB2097" s="150"/>
      <c r="BC2097" s="150"/>
      <c r="BD2097" s="150"/>
      <c r="BE2097" s="150"/>
      <c r="BF2097" s="150"/>
      <c r="BG2097" s="150"/>
      <c r="BH2097" s="150"/>
    </row>
    <row r="2098" spans="1:60" ht="45" outlineLevel="1" x14ac:dyDescent="0.2">
      <c r="A2098" s="157"/>
      <c r="B2098" s="158"/>
      <c r="C2098" s="262" t="s">
        <v>1926</v>
      </c>
      <c r="D2098" s="263"/>
      <c r="E2098" s="263"/>
      <c r="F2098" s="263"/>
      <c r="G2098" s="263"/>
      <c r="H2098" s="159"/>
      <c r="I2098" s="159"/>
      <c r="J2098" s="159"/>
      <c r="K2098" s="159"/>
      <c r="L2098" s="159"/>
      <c r="M2098" s="159"/>
      <c r="N2098" s="159"/>
      <c r="O2098" s="159"/>
      <c r="P2098" s="159"/>
      <c r="Q2098" s="159"/>
      <c r="R2098" s="159"/>
      <c r="S2098" s="159"/>
      <c r="T2098" s="159"/>
      <c r="U2098" s="159"/>
      <c r="V2098" s="159"/>
      <c r="W2098" s="159"/>
      <c r="X2098" s="159"/>
      <c r="Y2098" s="150"/>
      <c r="Z2098" s="150"/>
      <c r="AA2098" s="150"/>
      <c r="AB2098" s="150"/>
      <c r="AC2098" s="150"/>
      <c r="AD2098" s="150"/>
      <c r="AE2098" s="150"/>
      <c r="AF2098" s="150"/>
      <c r="AG2098" s="150" t="s">
        <v>206</v>
      </c>
      <c r="AH2098" s="150"/>
      <c r="AI2098" s="150"/>
      <c r="AJ2098" s="150"/>
      <c r="AK2098" s="150"/>
      <c r="AL2098" s="150"/>
      <c r="AM2098" s="150"/>
      <c r="AN2098" s="150"/>
      <c r="AO2098" s="150"/>
      <c r="AP2098" s="150"/>
      <c r="AQ2098" s="150"/>
      <c r="AR2098" s="150"/>
      <c r="AS2098" s="150"/>
      <c r="AT2098" s="150"/>
      <c r="AU2098" s="150"/>
      <c r="AV2098" s="150"/>
      <c r="AW2098" s="150"/>
      <c r="AX2098" s="150"/>
      <c r="AY2098" s="150"/>
      <c r="AZ2098" s="150"/>
      <c r="BA2098" s="174" t="str">
        <f>C2098</f>
        <v>Zastřešení sedlových a pultových střech. Pokrytí hřebenů větracím pásem a hřebenáči (1 m hřebenu/10 m2 střechy). Zakončení štítových hran taškami krajovými (1 m zakončení/10 m2 střechy). Doplnění protisněhovým hákem (1,6 ks/m2 střechy), taškou průchodovou pro odvětrání kanalizace včetně komínku (1 kus/100 m2 střechy), pro anténu včetně komínku (1 kus/100 m2 střechy) a větrací mřížkou proti ptákům (1 m/5 m2 střechy).</v>
      </c>
      <c r="BB2098" s="150"/>
      <c r="BC2098" s="150"/>
      <c r="BD2098" s="150"/>
      <c r="BE2098" s="150"/>
      <c r="BF2098" s="150"/>
      <c r="BG2098" s="150"/>
      <c r="BH2098" s="150"/>
    </row>
    <row r="2099" spans="1:60" outlineLevel="1" x14ac:dyDescent="0.2">
      <c r="A2099" s="157"/>
      <c r="B2099" s="158"/>
      <c r="C2099" s="199" t="s">
        <v>1927</v>
      </c>
      <c r="D2099" s="189"/>
      <c r="E2099" s="190">
        <v>327.13702999999998</v>
      </c>
      <c r="F2099" s="159"/>
      <c r="G2099" s="159"/>
      <c r="H2099" s="159"/>
      <c r="I2099" s="159"/>
      <c r="J2099" s="159"/>
      <c r="K2099" s="159"/>
      <c r="L2099" s="159"/>
      <c r="M2099" s="159"/>
      <c r="N2099" s="159"/>
      <c r="O2099" s="159"/>
      <c r="P2099" s="159"/>
      <c r="Q2099" s="159"/>
      <c r="R2099" s="159"/>
      <c r="S2099" s="159"/>
      <c r="T2099" s="159"/>
      <c r="U2099" s="159"/>
      <c r="V2099" s="159"/>
      <c r="W2099" s="159"/>
      <c r="X2099" s="159"/>
      <c r="Y2099" s="150"/>
      <c r="Z2099" s="150"/>
      <c r="AA2099" s="150"/>
      <c r="AB2099" s="150"/>
      <c r="AC2099" s="150"/>
      <c r="AD2099" s="150"/>
      <c r="AE2099" s="150"/>
      <c r="AF2099" s="150"/>
      <c r="AG2099" s="150" t="s">
        <v>247</v>
      </c>
      <c r="AH2099" s="150">
        <v>5</v>
      </c>
      <c r="AI2099" s="150"/>
      <c r="AJ2099" s="150"/>
      <c r="AK2099" s="150"/>
      <c r="AL2099" s="150"/>
      <c r="AM2099" s="150"/>
      <c r="AN2099" s="150"/>
      <c r="AO2099" s="150"/>
      <c r="AP2099" s="150"/>
      <c r="AQ2099" s="150"/>
      <c r="AR2099" s="150"/>
      <c r="AS2099" s="150"/>
      <c r="AT2099" s="150"/>
      <c r="AU2099" s="150"/>
      <c r="AV2099" s="150"/>
      <c r="AW2099" s="150"/>
      <c r="AX2099" s="150"/>
      <c r="AY2099" s="150"/>
      <c r="AZ2099" s="150"/>
      <c r="BA2099" s="150"/>
      <c r="BB2099" s="150"/>
      <c r="BC2099" s="150"/>
      <c r="BD2099" s="150"/>
      <c r="BE2099" s="150"/>
      <c r="BF2099" s="150"/>
      <c r="BG2099" s="150"/>
      <c r="BH2099" s="150"/>
    </row>
    <row r="2100" spans="1:60" ht="22.5" outlineLevel="1" x14ac:dyDescent="0.2">
      <c r="A2100" s="167">
        <v>328</v>
      </c>
      <c r="B2100" s="168" t="s">
        <v>1928</v>
      </c>
      <c r="C2100" s="184" t="s">
        <v>1929</v>
      </c>
      <c r="D2100" s="169" t="s">
        <v>240</v>
      </c>
      <c r="E2100" s="170">
        <v>359.85073999999997</v>
      </c>
      <c r="F2100" s="171">
        <v>25.4</v>
      </c>
      <c r="G2100" s="172">
        <f>ROUND(E2100*F2100,2)</f>
        <v>9140.2099999999991</v>
      </c>
      <c r="H2100" s="171">
        <v>25.4</v>
      </c>
      <c r="I2100" s="172">
        <f>ROUND(E2100*H2100,2)</f>
        <v>9140.2099999999991</v>
      </c>
      <c r="J2100" s="171">
        <v>0</v>
      </c>
      <c r="K2100" s="172">
        <f>ROUND(E2100*J2100,2)</f>
        <v>0</v>
      </c>
      <c r="L2100" s="172">
        <v>21</v>
      </c>
      <c r="M2100" s="172">
        <f>G2100*(1+L2100/100)</f>
        <v>11059.654099999998</v>
      </c>
      <c r="N2100" s="172">
        <v>1.3999999999999999E-4</v>
      </c>
      <c r="O2100" s="172">
        <f>ROUND(E2100*N2100,2)</f>
        <v>0.05</v>
      </c>
      <c r="P2100" s="172">
        <v>0</v>
      </c>
      <c r="Q2100" s="172">
        <f>ROUND(E2100*P2100,2)</f>
        <v>0</v>
      </c>
      <c r="R2100" s="172" t="s">
        <v>339</v>
      </c>
      <c r="S2100" s="172" t="s">
        <v>201</v>
      </c>
      <c r="T2100" s="173" t="s">
        <v>201</v>
      </c>
      <c r="U2100" s="159">
        <v>0</v>
      </c>
      <c r="V2100" s="159">
        <f>ROUND(E2100*U2100,2)</f>
        <v>0</v>
      </c>
      <c r="W2100" s="159"/>
      <c r="X2100" s="159" t="s">
        <v>340</v>
      </c>
      <c r="Y2100" s="150"/>
      <c r="Z2100" s="150"/>
      <c r="AA2100" s="150"/>
      <c r="AB2100" s="150"/>
      <c r="AC2100" s="150"/>
      <c r="AD2100" s="150"/>
      <c r="AE2100" s="150"/>
      <c r="AF2100" s="150"/>
      <c r="AG2100" s="150" t="s">
        <v>341</v>
      </c>
      <c r="AH2100" s="150"/>
      <c r="AI2100" s="150"/>
      <c r="AJ2100" s="150"/>
      <c r="AK2100" s="150"/>
      <c r="AL2100" s="150"/>
      <c r="AM2100" s="150"/>
      <c r="AN2100" s="150"/>
      <c r="AO2100" s="150"/>
      <c r="AP2100" s="150"/>
      <c r="AQ2100" s="150"/>
      <c r="AR2100" s="150"/>
      <c r="AS2100" s="150"/>
      <c r="AT2100" s="150"/>
      <c r="AU2100" s="150"/>
      <c r="AV2100" s="150"/>
      <c r="AW2100" s="150"/>
      <c r="AX2100" s="150"/>
      <c r="AY2100" s="150"/>
      <c r="AZ2100" s="150"/>
      <c r="BA2100" s="150"/>
      <c r="BB2100" s="150"/>
      <c r="BC2100" s="150"/>
      <c r="BD2100" s="150"/>
      <c r="BE2100" s="150"/>
      <c r="BF2100" s="150"/>
      <c r="BG2100" s="150"/>
      <c r="BH2100" s="150"/>
    </row>
    <row r="2101" spans="1:60" outlineLevel="1" x14ac:dyDescent="0.2">
      <c r="A2101" s="157"/>
      <c r="B2101" s="158"/>
      <c r="C2101" s="199" t="s">
        <v>1930</v>
      </c>
      <c r="D2101" s="189"/>
      <c r="E2101" s="190">
        <v>327.13702999999998</v>
      </c>
      <c r="F2101" s="159"/>
      <c r="G2101" s="159"/>
      <c r="H2101" s="159"/>
      <c r="I2101" s="159"/>
      <c r="J2101" s="159"/>
      <c r="K2101" s="159"/>
      <c r="L2101" s="159"/>
      <c r="M2101" s="159"/>
      <c r="N2101" s="159"/>
      <c r="O2101" s="159"/>
      <c r="P2101" s="159"/>
      <c r="Q2101" s="159"/>
      <c r="R2101" s="159"/>
      <c r="S2101" s="159"/>
      <c r="T2101" s="159"/>
      <c r="U2101" s="159"/>
      <c r="V2101" s="159"/>
      <c r="W2101" s="159"/>
      <c r="X2101" s="159"/>
      <c r="Y2101" s="150"/>
      <c r="Z2101" s="150"/>
      <c r="AA2101" s="150"/>
      <c r="AB2101" s="150"/>
      <c r="AC2101" s="150"/>
      <c r="AD2101" s="150"/>
      <c r="AE2101" s="150"/>
      <c r="AF2101" s="150"/>
      <c r="AG2101" s="150" t="s">
        <v>247</v>
      </c>
      <c r="AH2101" s="150">
        <v>5</v>
      </c>
      <c r="AI2101" s="150"/>
      <c r="AJ2101" s="150"/>
      <c r="AK2101" s="150"/>
      <c r="AL2101" s="150"/>
      <c r="AM2101" s="150"/>
      <c r="AN2101" s="150"/>
      <c r="AO2101" s="150"/>
      <c r="AP2101" s="150"/>
      <c r="AQ2101" s="150"/>
      <c r="AR2101" s="150"/>
      <c r="AS2101" s="150"/>
      <c r="AT2101" s="150"/>
      <c r="AU2101" s="150"/>
      <c r="AV2101" s="150"/>
      <c r="AW2101" s="150"/>
      <c r="AX2101" s="150"/>
      <c r="AY2101" s="150"/>
      <c r="AZ2101" s="150"/>
      <c r="BA2101" s="150"/>
      <c r="BB2101" s="150"/>
      <c r="BC2101" s="150"/>
      <c r="BD2101" s="150"/>
      <c r="BE2101" s="150"/>
      <c r="BF2101" s="150"/>
      <c r="BG2101" s="150"/>
      <c r="BH2101" s="150"/>
    </row>
    <row r="2102" spans="1:60" outlineLevel="1" x14ac:dyDescent="0.2">
      <c r="A2102" s="157"/>
      <c r="B2102" s="158"/>
      <c r="C2102" s="200" t="s">
        <v>447</v>
      </c>
      <c r="D2102" s="191"/>
      <c r="E2102" s="192">
        <v>32.713700000000003</v>
      </c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9"/>
      <c r="T2102" s="159"/>
      <c r="U2102" s="159"/>
      <c r="V2102" s="159"/>
      <c r="W2102" s="159"/>
      <c r="X2102" s="159"/>
      <c r="Y2102" s="150"/>
      <c r="Z2102" s="150"/>
      <c r="AA2102" s="150"/>
      <c r="AB2102" s="150"/>
      <c r="AC2102" s="150"/>
      <c r="AD2102" s="150"/>
      <c r="AE2102" s="150"/>
      <c r="AF2102" s="150"/>
      <c r="AG2102" s="150" t="s">
        <v>247</v>
      </c>
      <c r="AH2102" s="150">
        <v>4</v>
      </c>
      <c r="AI2102" s="150"/>
      <c r="AJ2102" s="150"/>
      <c r="AK2102" s="150"/>
      <c r="AL2102" s="150"/>
      <c r="AM2102" s="150"/>
      <c r="AN2102" s="150"/>
      <c r="AO2102" s="150"/>
      <c r="AP2102" s="150"/>
      <c r="AQ2102" s="150"/>
      <c r="AR2102" s="150"/>
      <c r="AS2102" s="150"/>
      <c r="AT2102" s="150"/>
      <c r="AU2102" s="150"/>
      <c r="AV2102" s="150"/>
      <c r="AW2102" s="150"/>
      <c r="AX2102" s="150"/>
      <c r="AY2102" s="150"/>
      <c r="AZ2102" s="150"/>
      <c r="BA2102" s="150"/>
      <c r="BB2102" s="150"/>
      <c r="BC2102" s="150"/>
      <c r="BD2102" s="150"/>
      <c r="BE2102" s="150"/>
      <c r="BF2102" s="150"/>
      <c r="BG2102" s="150"/>
      <c r="BH2102" s="150"/>
    </row>
    <row r="2103" spans="1:60" outlineLevel="1" x14ac:dyDescent="0.2">
      <c r="A2103" s="167">
        <v>329</v>
      </c>
      <c r="B2103" s="168" t="s">
        <v>1931</v>
      </c>
      <c r="C2103" s="184" t="s">
        <v>1932</v>
      </c>
      <c r="D2103" s="169" t="s">
        <v>368</v>
      </c>
      <c r="E2103" s="170">
        <v>15.102130000000001</v>
      </c>
      <c r="F2103" s="171">
        <v>1136</v>
      </c>
      <c r="G2103" s="172">
        <f>ROUND(E2103*F2103,2)</f>
        <v>17156.02</v>
      </c>
      <c r="H2103" s="171">
        <v>0</v>
      </c>
      <c r="I2103" s="172">
        <f>ROUND(E2103*H2103,2)</f>
        <v>0</v>
      </c>
      <c r="J2103" s="171">
        <v>1136</v>
      </c>
      <c r="K2103" s="172">
        <f>ROUND(E2103*J2103,2)</f>
        <v>17156.02</v>
      </c>
      <c r="L2103" s="172">
        <v>21</v>
      </c>
      <c r="M2103" s="172">
        <f>G2103*(1+L2103/100)</f>
        <v>20758.784199999998</v>
      </c>
      <c r="N2103" s="172">
        <v>0</v>
      </c>
      <c r="O2103" s="172">
        <f>ROUND(E2103*N2103,2)</f>
        <v>0</v>
      </c>
      <c r="P2103" s="172">
        <v>0</v>
      </c>
      <c r="Q2103" s="172">
        <f>ROUND(E2103*P2103,2)</f>
        <v>0</v>
      </c>
      <c r="R2103" s="172" t="s">
        <v>1892</v>
      </c>
      <c r="S2103" s="172" t="s">
        <v>201</v>
      </c>
      <c r="T2103" s="173" t="s">
        <v>201</v>
      </c>
      <c r="U2103" s="159">
        <v>2.3290000000000002</v>
      </c>
      <c r="V2103" s="159">
        <f>ROUND(E2103*U2103,2)</f>
        <v>35.17</v>
      </c>
      <c r="W2103" s="159"/>
      <c r="X2103" s="159" t="s">
        <v>1399</v>
      </c>
      <c r="Y2103" s="150"/>
      <c r="Z2103" s="150"/>
      <c r="AA2103" s="150"/>
      <c r="AB2103" s="150"/>
      <c r="AC2103" s="150"/>
      <c r="AD2103" s="150"/>
      <c r="AE2103" s="150"/>
      <c r="AF2103" s="150"/>
      <c r="AG2103" s="150" t="s">
        <v>1400</v>
      </c>
      <c r="AH2103" s="150"/>
      <c r="AI2103" s="150"/>
      <c r="AJ2103" s="150"/>
      <c r="AK2103" s="150"/>
      <c r="AL2103" s="150"/>
      <c r="AM2103" s="150"/>
      <c r="AN2103" s="150"/>
      <c r="AO2103" s="150"/>
      <c r="AP2103" s="150"/>
      <c r="AQ2103" s="150"/>
      <c r="AR2103" s="150"/>
      <c r="AS2103" s="150"/>
      <c r="AT2103" s="150"/>
      <c r="AU2103" s="150"/>
      <c r="AV2103" s="150"/>
      <c r="AW2103" s="150"/>
      <c r="AX2103" s="150"/>
      <c r="AY2103" s="150"/>
      <c r="AZ2103" s="150"/>
      <c r="BA2103" s="150"/>
      <c r="BB2103" s="150"/>
      <c r="BC2103" s="150"/>
      <c r="BD2103" s="150"/>
      <c r="BE2103" s="150"/>
      <c r="BF2103" s="150"/>
      <c r="BG2103" s="150"/>
      <c r="BH2103" s="150"/>
    </row>
    <row r="2104" spans="1:60" outlineLevel="1" x14ac:dyDescent="0.2">
      <c r="A2104" s="157"/>
      <c r="B2104" s="158"/>
      <c r="C2104" s="273" t="s">
        <v>1533</v>
      </c>
      <c r="D2104" s="274"/>
      <c r="E2104" s="274"/>
      <c r="F2104" s="274"/>
      <c r="G2104" s="274"/>
      <c r="H2104" s="159"/>
      <c r="I2104" s="159"/>
      <c r="J2104" s="159"/>
      <c r="K2104" s="159"/>
      <c r="L2104" s="159"/>
      <c r="M2104" s="159"/>
      <c r="N2104" s="159"/>
      <c r="O2104" s="159"/>
      <c r="P2104" s="159"/>
      <c r="Q2104" s="159"/>
      <c r="R2104" s="159"/>
      <c r="S2104" s="159"/>
      <c r="T2104" s="159"/>
      <c r="U2104" s="159"/>
      <c r="V2104" s="159"/>
      <c r="W2104" s="159"/>
      <c r="X2104" s="159"/>
      <c r="Y2104" s="150"/>
      <c r="Z2104" s="150"/>
      <c r="AA2104" s="150"/>
      <c r="AB2104" s="150"/>
      <c r="AC2104" s="150"/>
      <c r="AD2104" s="150"/>
      <c r="AE2104" s="150"/>
      <c r="AF2104" s="150"/>
      <c r="AG2104" s="150" t="s">
        <v>245</v>
      </c>
      <c r="AH2104" s="150"/>
      <c r="AI2104" s="150"/>
      <c r="AJ2104" s="150"/>
      <c r="AK2104" s="150"/>
      <c r="AL2104" s="150"/>
      <c r="AM2104" s="150"/>
      <c r="AN2104" s="150"/>
      <c r="AO2104" s="150"/>
      <c r="AP2104" s="150"/>
      <c r="AQ2104" s="150"/>
      <c r="AR2104" s="150"/>
      <c r="AS2104" s="150"/>
      <c r="AT2104" s="150"/>
      <c r="AU2104" s="150"/>
      <c r="AV2104" s="150"/>
      <c r="AW2104" s="150"/>
      <c r="AX2104" s="150"/>
      <c r="AY2104" s="150"/>
      <c r="AZ2104" s="150"/>
      <c r="BA2104" s="150"/>
      <c r="BB2104" s="150"/>
      <c r="BC2104" s="150"/>
      <c r="BD2104" s="150"/>
      <c r="BE2104" s="150"/>
      <c r="BF2104" s="150"/>
      <c r="BG2104" s="150"/>
      <c r="BH2104" s="150"/>
    </row>
    <row r="2105" spans="1:60" outlineLevel="1" x14ac:dyDescent="0.2">
      <c r="A2105" s="157"/>
      <c r="B2105" s="158"/>
      <c r="C2105" s="199" t="s">
        <v>1402</v>
      </c>
      <c r="D2105" s="189"/>
      <c r="E2105" s="190"/>
      <c r="F2105" s="159"/>
      <c r="G2105" s="159"/>
      <c r="H2105" s="159"/>
      <c r="I2105" s="159"/>
      <c r="J2105" s="159"/>
      <c r="K2105" s="159"/>
      <c r="L2105" s="159"/>
      <c r="M2105" s="159"/>
      <c r="N2105" s="159"/>
      <c r="O2105" s="159"/>
      <c r="P2105" s="159"/>
      <c r="Q2105" s="159"/>
      <c r="R2105" s="159"/>
      <c r="S2105" s="159"/>
      <c r="T2105" s="159"/>
      <c r="U2105" s="159"/>
      <c r="V2105" s="159"/>
      <c r="W2105" s="159"/>
      <c r="X2105" s="159"/>
      <c r="Y2105" s="150"/>
      <c r="Z2105" s="150"/>
      <c r="AA2105" s="150"/>
      <c r="AB2105" s="150"/>
      <c r="AC2105" s="150"/>
      <c r="AD2105" s="150"/>
      <c r="AE2105" s="150"/>
      <c r="AF2105" s="150"/>
      <c r="AG2105" s="150" t="s">
        <v>247</v>
      </c>
      <c r="AH2105" s="150">
        <v>0</v>
      </c>
      <c r="AI2105" s="150"/>
      <c r="AJ2105" s="150"/>
      <c r="AK2105" s="150"/>
      <c r="AL2105" s="150"/>
      <c r="AM2105" s="150"/>
      <c r="AN2105" s="150"/>
      <c r="AO2105" s="150"/>
      <c r="AP2105" s="150"/>
      <c r="AQ2105" s="150"/>
      <c r="AR2105" s="150"/>
      <c r="AS2105" s="150"/>
      <c r="AT2105" s="150"/>
      <c r="AU2105" s="150"/>
      <c r="AV2105" s="150"/>
      <c r="AW2105" s="150"/>
      <c r="AX2105" s="150"/>
      <c r="AY2105" s="150"/>
      <c r="AZ2105" s="150"/>
      <c r="BA2105" s="150"/>
      <c r="BB2105" s="150"/>
      <c r="BC2105" s="150"/>
      <c r="BD2105" s="150"/>
      <c r="BE2105" s="150"/>
      <c r="BF2105" s="150"/>
      <c r="BG2105" s="150"/>
      <c r="BH2105" s="150"/>
    </row>
    <row r="2106" spans="1:60" outlineLevel="1" x14ac:dyDescent="0.2">
      <c r="A2106" s="157"/>
      <c r="B2106" s="158"/>
      <c r="C2106" s="199" t="s">
        <v>1933</v>
      </c>
      <c r="D2106" s="189"/>
      <c r="E2106" s="190"/>
      <c r="F2106" s="159"/>
      <c r="G2106" s="159"/>
      <c r="H2106" s="159"/>
      <c r="I2106" s="159"/>
      <c r="J2106" s="159"/>
      <c r="K2106" s="159"/>
      <c r="L2106" s="159"/>
      <c r="M2106" s="159"/>
      <c r="N2106" s="159"/>
      <c r="O2106" s="159"/>
      <c r="P2106" s="159"/>
      <c r="Q2106" s="159"/>
      <c r="R2106" s="159"/>
      <c r="S2106" s="159"/>
      <c r="T2106" s="159"/>
      <c r="U2106" s="159"/>
      <c r="V2106" s="159"/>
      <c r="W2106" s="159"/>
      <c r="X2106" s="159"/>
      <c r="Y2106" s="150"/>
      <c r="Z2106" s="150"/>
      <c r="AA2106" s="150"/>
      <c r="AB2106" s="150"/>
      <c r="AC2106" s="150"/>
      <c r="AD2106" s="150"/>
      <c r="AE2106" s="150"/>
      <c r="AF2106" s="150"/>
      <c r="AG2106" s="150" t="s">
        <v>247</v>
      </c>
      <c r="AH2106" s="150">
        <v>0</v>
      </c>
      <c r="AI2106" s="150"/>
      <c r="AJ2106" s="150"/>
      <c r="AK2106" s="150"/>
      <c r="AL2106" s="150"/>
      <c r="AM2106" s="150"/>
      <c r="AN2106" s="150"/>
      <c r="AO2106" s="150"/>
      <c r="AP2106" s="150"/>
      <c r="AQ2106" s="150"/>
      <c r="AR2106" s="150"/>
      <c r="AS2106" s="150"/>
      <c r="AT2106" s="150"/>
      <c r="AU2106" s="150"/>
      <c r="AV2106" s="150"/>
      <c r="AW2106" s="150"/>
      <c r="AX2106" s="150"/>
      <c r="AY2106" s="150"/>
      <c r="AZ2106" s="150"/>
      <c r="BA2106" s="150"/>
      <c r="BB2106" s="150"/>
      <c r="BC2106" s="150"/>
      <c r="BD2106" s="150"/>
      <c r="BE2106" s="150"/>
      <c r="BF2106" s="150"/>
      <c r="BG2106" s="150"/>
      <c r="BH2106" s="150"/>
    </row>
    <row r="2107" spans="1:60" outlineLevel="1" x14ac:dyDescent="0.2">
      <c r="A2107" s="157"/>
      <c r="B2107" s="158"/>
      <c r="C2107" s="199" t="s">
        <v>1934</v>
      </c>
      <c r="D2107" s="189"/>
      <c r="E2107" s="190">
        <v>15.102130000000001</v>
      </c>
      <c r="F2107" s="159"/>
      <c r="G2107" s="159"/>
      <c r="H2107" s="159"/>
      <c r="I2107" s="159"/>
      <c r="J2107" s="159"/>
      <c r="K2107" s="159"/>
      <c r="L2107" s="159"/>
      <c r="M2107" s="159"/>
      <c r="N2107" s="159"/>
      <c r="O2107" s="159"/>
      <c r="P2107" s="159"/>
      <c r="Q2107" s="159"/>
      <c r="R2107" s="159"/>
      <c r="S2107" s="159"/>
      <c r="T2107" s="159"/>
      <c r="U2107" s="159"/>
      <c r="V2107" s="159"/>
      <c r="W2107" s="159"/>
      <c r="X2107" s="159"/>
      <c r="Y2107" s="150"/>
      <c r="Z2107" s="150"/>
      <c r="AA2107" s="150"/>
      <c r="AB2107" s="150"/>
      <c r="AC2107" s="150"/>
      <c r="AD2107" s="150"/>
      <c r="AE2107" s="150"/>
      <c r="AF2107" s="150"/>
      <c r="AG2107" s="150" t="s">
        <v>247</v>
      </c>
      <c r="AH2107" s="150">
        <v>0</v>
      </c>
      <c r="AI2107" s="150"/>
      <c r="AJ2107" s="150"/>
      <c r="AK2107" s="150"/>
      <c r="AL2107" s="150"/>
      <c r="AM2107" s="150"/>
      <c r="AN2107" s="150"/>
      <c r="AO2107" s="150"/>
      <c r="AP2107" s="150"/>
      <c r="AQ2107" s="150"/>
      <c r="AR2107" s="150"/>
      <c r="AS2107" s="150"/>
      <c r="AT2107" s="150"/>
      <c r="AU2107" s="150"/>
      <c r="AV2107" s="150"/>
      <c r="AW2107" s="150"/>
      <c r="AX2107" s="150"/>
      <c r="AY2107" s="150"/>
      <c r="AZ2107" s="150"/>
      <c r="BA2107" s="150"/>
      <c r="BB2107" s="150"/>
      <c r="BC2107" s="150"/>
      <c r="BD2107" s="150"/>
      <c r="BE2107" s="150"/>
      <c r="BF2107" s="150"/>
      <c r="BG2107" s="150"/>
      <c r="BH2107" s="150"/>
    </row>
    <row r="2108" spans="1:60" x14ac:dyDescent="0.2">
      <c r="A2108" s="161" t="s">
        <v>196</v>
      </c>
      <c r="B2108" s="162" t="s">
        <v>137</v>
      </c>
      <c r="C2108" s="183" t="s">
        <v>138</v>
      </c>
      <c r="D2108" s="163"/>
      <c r="E2108" s="164"/>
      <c r="F2108" s="165"/>
      <c r="G2108" s="165">
        <f>SUMIF(AG2109:AG2318,"&lt;&gt;NOR",G2109:G2318)</f>
        <v>313658.88</v>
      </c>
      <c r="H2108" s="165"/>
      <c r="I2108" s="165">
        <f>SUM(I2109:I2318)</f>
        <v>0</v>
      </c>
      <c r="J2108" s="165"/>
      <c r="K2108" s="165">
        <f>SUM(K2109:K2318)</f>
        <v>313658.88</v>
      </c>
      <c r="L2108" s="165"/>
      <c r="M2108" s="165">
        <f>SUM(M2109:M2318)</f>
        <v>379527.24479999999</v>
      </c>
      <c r="N2108" s="165"/>
      <c r="O2108" s="165">
        <f>SUM(O2109:O2318)</f>
        <v>0</v>
      </c>
      <c r="P2108" s="165"/>
      <c r="Q2108" s="165">
        <f>SUM(Q2109:Q2318)</f>
        <v>1.24</v>
      </c>
      <c r="R2108" s="165"/>
      <c r="S2108" s="165"/>
      <c r="T2108" s="166"/>
      <c r="U2108" s="160"/>
      <c r="V2108" s="160">
        <f>SUM(V2109:V2318)</f>
        <v>28.42</v>
      </c>
      <c r="W2108" s="160"/>
      <c r="X2108" s="160"/>
      <c r="AG2108" t="s">
        <v>197</v>
      </c>
    </row>
    <row r="2109" spans="1:60" outlineLevel="1" x14ac:dyDescent="0.2">
      <c r="A2109" s="167">
        <v>330</v>
      </c>
      <c r="B2109" s="168" t="s">
        <v>1935</v>
      </c>
      <c r="C2109" s="184" t="s">
        <v>1936</v>
      </c>
      <c r="D2109" s="169" t="s">
        <v>240</v>
      </c>
      <c r="E2109" s="170">
        <v>65.2</v>
      </c>
      <c r="F2109" s="171">
        <v>182</v>
      </c>
      <c r="G2109" s="172">
        <f>ROUND(E2109*F2109,2)</f>
        <v>11866.4</v>
      </c>
      <c r="H2109" s="171">
        <v>0</v>
      </c>
      <c r="I2109" s="172">
        <f>ROUND(E2109*H2109,2)</f>
        <v>0</v>
      </c>
      <c r="J2109" s="171">
        <v>182</v>
      </c>
      <c r="K2109" s="172">
        <f>ROUND(E2109*J2109,2)</f>
        <v>11866.4</v>
      </c>
      <c r="L2109" s="172">
        <v>21</v>
      </c>
      <c r="M2109" s="172">
        <f>G2109*(1+L2109/100)</f>
        <v>14358.343999999999</v>
      </c>
      <c r="N2109" s="172">
        <v>0</v>
      </c>
      <c r="O2109" s="172">
        <f>ROUND(E2109*N2109,2)</f>
        <v>0</v>
      </c>
      <c r="P2109" s="172">
        <v>1.098E-2</v>
      </c>
      <c r="Q2109" s="172">
        <f>ROUND(E2109*P2109,2)</f>
        <v>0.72</v>
      </c>
      <c r="R2109" s="172" t="s">
        <v>1937</v>
      </c>
      <c r="S2109" s="172" t="s">
        <v>201</v>
      </c>
      <c r="T2109" s="173" t="s">
        <v>201</v>
      </c>
      <c r="U2109" s="159">
        <v>0.37</v>
      </c>
      <c r="V2109" s="159">
        <f>ROUND(E2109*U2109,2)</f>
        <v>24.12</v>
      </c>
      <c r="W2109" s="159"/>
      <c r="X2109" s="159" t="s">
        <v>242</v>
      </c>
      <c r="Y2109" s="150"/>
      <c r="Z2109" s="150"/>
      <c r="AA2109" s="150"/>
      <c r="AB2109" s="150"/>
      <c r="AC2109" s="150"/>
      <c r="AD2109" s="150"/>
      <c r="AE2109" s="150"/>
      <c r="AF2109" s="150"/>
      <c r="AG2109" s="150" t="s">
        <v>243</v>
      </c>
      <c r="AH2109" s="150"/>
      <c r="AI2109" s="150"/>
      <c r="AJ2109" s="150"/>
      <c r="AK2109" s="150"/>
      <c r="AL2109" s="150"/>
      <c r="AM2109" s="150"/>
      <c r="AN2109" s="150"/>
      <c r="AO2109" s="150"/>
      <c r="AP2109" s="150"/>
      <c r="AQ2109" s="150"/>
      <c r="AR2109" s="150"/>
      <c r="AS2109" s="150"/>
      <c r="AT2109" s="150"/>
      <c r="AU2109" s="150"/>
      <c r="AV2109" s="150"/>
      <c r="AW2109" s="150"/>
      <c r="AX2109" s="150"/>
      <c r="AY2109" s="150"/>
      <c r="AZ2109" s="150"/>
      <c r="BA2109" s="150"/>
      <c r="BB2109" s="150"/>
      <c r="BC2109" s="150"/>
      <c r="BD2109" s="150"/>
      <c r="BE2109" s="150"/>
      <c r="BF2109" s="150"/>
      <c r="BG2109" s="150"/>
      <c r="BH2109" s="150"/>
    </row>
    <row r="2110" spans="1:60" outlineLevel="1" x14ac:dyDescent="0.2">
      <c r="A2110" s="157"/>
      <c r="B2110" s="158"/>
      <c r="C2110" s="199" t="s">
        <v>1938</v>
      </c>
      <c r="D2110" s="189"/>
      <c r="E2110" s="190"/>
      <c r="F2110" s="159"/>
      <c r="G2110" s="159"/>
      <c r="H2110" s="159"/>
      <c r="I2110" s="159"/>
      <c r="J2110" s="159"/>
      <c r="K2110" s="159"/>
      <c r="L2110" s="159"/>
      <c r="M2110" s="159"/>
      <c r="N2110" s="159"/>
      <c r="O2110" s="159"/>
      <c r="P2110" s="159"/>
      <c r="Q2110" s="159"/>
      <c r="R2110" s="159"/>
      <c r="S2110" s="159"/>
      <c r="T2110" s="159"/>
      <c r="U2110" s="159"/>
      <c r="V2110" s="159"/>
      <c r="W2110" s="159"/>
      <c r="X2110" s="159"/>
      <c r="Y2110" s="150"/>
      <c r="Z2110" s="150"/>
      <c r="AA2110" s="150"/>
      <c r="AB2110" s="150"/>
      <c r="AC2110" s="150"/>
      <c r="AD2110" s="150"/>
      <c r="AE2110" s="150"/>
      <c r="AF2110" s="150"/>
      <c r="AG2110" s="150" t="s">
        <v>247</v>
      </c>
      <c r="AH2110" s="150">
        <v>0</v>
      </c>
      <c r="AI2110" s="150"/>
      <c r="AJ2110" s="150"/>
      <c r="AK2110" s="150"/>
      <c r="AL2110" s="150"/>
      <c r="AM2110" s="150"/>
      <c r="AN2110" s="150"/>
      <c r="AO2110" s="150"/>
      <c r="AP2110" s="150"/>
      <c r="AQ2110" s="150"/>
      <c r="AR2110" s="150"/>
      <c r="AS2110" s="150"/>
      <c r="AT2110" s="150"/>
      <c r="AU2110" s="150"/>
      <c r="AV2110" s="150"/>
      <c r="AW2110" s="150"/>
      <c r="AX2110" s="150"/>
      <c r="AY2110" s="150"/>
      <c r="AZ2110" s="150"/>
      <c r="BA2110" s="150"/>
      <c r="BB2110" s="150"/>
      <c r="BC2110" s="150"/>
      <c r="BD2110" s="150"/>
      <c r="BE2110" s="150"/>
      <c r="BF2110" s="150"/>
      <c r="BG2110" s="150"/>
      <c r="BH2110" s="150"/>
    </row>
    <row r="2111" spans="1:60" outlineLevel="1" x14ac:dyDescent="0.2">
      <c r="A2111" s="157"/>
      <c r="B2111" s="158"/>
      <c r="C2111" s="199" t="s">
        <v>1939</v>
      </c>
      <c r="D2111" s="189"/>
      <c r="E2111" s="190"/>
      <c r="F2111" s="159"/>
      <c r="G2111" s="159"/>
      <c r="H2111" s="159"/>
      <c r="I2111" s="159"/>
      <c r="J2111" s="159"/>
      <c r="K2111" s="159"/>
      <c r="L2111" s="159"/>
      <c r="M2111" s="159"/>
      <c r="N2111" s="159"/>
      <c r="O2111" s="159"/>
      <c r="P2111" s="159"/>
      <c r="Q2111" s="159"/>
      <c r="R2111" s="159"/>
      <c r="S2111" s="159"/>
      <c r="T2111" s="159"/>
      <c r="U2111" s="159"/>
      <c r="V2111" s="159"/>
      <c r="W2111" s="159"/>
      <c r="X2111" s="159"/>
      <c r="Y2111" s="150"/>
      <c r="Z2111" s="150"/>
      <c r="AA2111" s="150"/>
      <c r="AB2111" s="150"/>
      <c r="AC2111" s="150"/>
      <c r="AD2111" s="150"/>
      <c r="AE2111" s="150"/>
      <c r="AF2111" s="150"/>
      <c r="AG2111" s="150" t="s">
        <v>247</v>
      </c>
      <c r="AH2111" s="150">
        <v>0</v>
      </c>
      <c r="AI2111" s="150"/>
      <c r="AJ2111" s="150"/>
      <c r="AK2111" s="150"/>
      <c r="AL2111" s="150"/>
      <c r="AM2111" s="150"/>
      <c r="AN2111" s="150"/>
      <c r="AO2111" s="150"/>
      <c r="AP2111" s="150"/>
      <c r="AQ2111" s="150"/>
      <c r="AR2111" s="150"/>
      <c r="AS2111" s="150"/>
      <c r="AT2111" s="150"/>
      <c r="AU2111" s="150"/>
      <c r="AV2111" s="150"/>
      <c r="AW2111" s="150"/>
      <c r="AX2111" s="150"/>
      <c r="AY2111" s="150"/>
      <c r="AZ2111" s="150"/>
      <c r="BA2111" s="150"/>
      <c r="BB2111" s="150"/>
      <c r="BC2111" s="150"/>
      <c r="BD2111" s="150"/>
      <c r="BE2111" s="150"/>
      <c r="BF2111" s="150"/>
      <c r="BG2111" s="150"/>
      <c r="BH2111" s="150"/>
    </row>
    <row r="2112" spans="1:60" outlineLevel="1" x14ac:dyDescent="0.2">
      <c r="A2112" s="157"/>
      <c r="B2112" s="158"/>
      <c r="C2112" s="199" t="s">
        <v>1940</v>
      </c>
      <c r="D2112" s="189"/>
      <c r="E2112" s="190">
        <v>24.68</v>
      </c>
      <c r="F2112" s="159"/>
      <c r="G2112" s="159"/>
      <c r="H2112" s="159"/>
      <c r="I2112" s="159"/>
      <c r="J2112" s="159"/>
      <c r="K2112" s="159"/>
      <c r="L2112" s="159"/>
      <c r="M2112" s="159"/>
      <c r="N2112" s="159"/>
      <c r="O2112" s="159"/>
      <c r="P2112" s="159"/>
      <c r="Q2112" s="159"/>
      <c r="R2112" s="159"/>
      <c r="S2112" s="159"/>
      <c r="T2112" s="159"/>
      <c r="U2112" s="159"/>
      <c r="V2112" s="159"/>
      <c r="W2112" s="159"/>
      <c r="X2112" s="159"/>
      <c r="Y2112" s="150"/>
      <c r="Z2112" s="150"/>
      <c r="AA2112" s="150"/>
      <c r="AB2112" s="150"/>
      <c r="AC2112" s="150"/>
      <c r="AD2112" s="150"/>
      <c r="AE2112" s="150"/>
      <c r="AF2112" s="150"/>
      <c r="AG2112" s="150" t="s">
        <v>247</v>
      </c>
      <c r="AH2112" s="150">
        <v>0</v>
      </c>
      <c r="AI2112" s="150"/>
      <c r="AJ2112" s="150"/>
      <c r="AK2112" s="150"/>
      <c r="AL2112" s="150"/>
      <c r="AM2112" s="150"/>
      <c r="AN2112" s="150"/>
      <c r="AO2112" s="150"/>
      <c r="AP2112" s="150"/>
      <c r="AQ2112" s="150"/>
      <c r="AR2112" s="150"/>
      <c r="AS2112" s="150"/>
      <c r="AT2112" s="150"/>
      <c r="AU2112" s="150"/>
      <c r="AV2112" s="150"/>
      <c r="AW2112" s="150"/>
      <c r="AX2112" s="150"/>
      <c r="AY2112" s="150"/>
      <c r="AZ2112" s="150"/>
      <c r="BA2112" s="150"/>
      <c r="BB2112" s="150"/>
      <c r="BC2112" s="150"/>
      <c r="BD2112" s="150"/>
      <c r="BE2112" s="150"/>
      <c r="BF2112" s="150"/>
      <c r="BG2112" s="150"/>
      <c r="BH2112" s="150"/>
    </row>
    <row r="2113" spans="1:60" outlineLevel="1" x14ac:dyDescent="0.2">
      <c r="A2113" s="157"/>
      <c r="B2113" s="158"/>
      <c r="C2113" s="199" t="s">
        <v>1374</v>
      </c>
      <c r="D2113" s="189"/>
      <c r="E2113" s="190"/>
      <c r="F2113" s="159"/>
      <c r="G2113" s="159"/>
      <c r="H2113" s="159"/>
      <c r="I2113" s="159"/>
      <c r="J2113" s="159"/>
      <c r="K2113" s="159"/>
      <c r="L2113" s="159"/>
      <c r="M2113" s="159"/>
      <c r="N2113" s="159"/>
      <c r="O2113" s="159"/>
      <c r="P2113" s="159"/>
      <c r="Q2113" s="159"/>
      <c r="R2113" s="159"/>
      <c r="S2113" s="159"/>
      <c r="T2113" s="159"/>
      <c r="U2113" s="159"/>
      <c r="V2113" s="159"/>
      <c r="W2113" s="159"/>
      <c r="X2113" s="159"/>
      <c r="Y2113" s="150"/>
      <c r="Z2113" s="150"/>
      <c r="AA2113" s="150"/>
      <c r="AB2113" s="150"/>
      <c r="AC2113" s="150"/>
      <c r="AD2113" s="150"/>
      <c r="AE2113" s="150"/>
      <c r="AF2113" s="150"/>
      <c r="AG2113" s="150" t="s">
        <v>247</v>
      </c>
      <c r="AH2113" s="150">
        <v>0</v>
      </c>
      <c r="AI2113" s="150"/>
      <c r="AJ2113" s="150"/>
      <c r="AK2113" s="150"/>
      <c r="AL2113" s="150"/>
      <c r="AM2113" s="150"/>
      <c r="AN2113" s="150"/>
      <c r="AO2113" s="150"/>
      <c r="AP2113" s="150"/>
      <c r="AQ2113" s="150"/>
      <c r="AR2113" s="150"/>
      <c r="AS2113" s="150"/>
      <c r="AT2113" s="150"/>
      <c r="AU2113" s="150"/>
      <c r="AV2113" s="150"/>
      <c r="AW2113" s="150"/>
      <c r="AX2113" s="150"/>
      <c r="AY2113" s="150"/>
      <c r="AZ2113" s="150"/>
      <c r="BA2113" s="150"/>
      <c r="BB2113" s="150"/>
      <c r="BC2113" s="150"/>
      <c r="BD2113" s="150"/>
      <c r="BE2113" s="150"/>
      <c r="BF2113" s="150"/>
      <c r="BG2113" s="150"/>
      <c r="BH2113" s="150"/>
    </row>
    <row r="2114" spans="1:60" outlineLevel="1" x14ac:dyDescent="0.2">
      <c r="A2114" s="157"/>
      <c r="B2114" s="158"/>
      <c r="C2114" s="199" t="s">
        <v>1375</v>
      </c>
      <c r="D2114" s="189"/>
      <c r="E2114" s="190"/>
      <c r="F2114" s="159"/>
      <c r="G2114" s="159"/>
      <c r="H2114" s="159"/>
      <c r="I2114" s="159"/>
      <c r="J2114" s="159"/>
      <c r="K2114" s="159"/>
      <c r="L2114" s="159"/>
      <c r="M2114" s="159"/>
      <c r="N2114" s="159"/>
      <c r="O2114" s="159"/>
      <c r="P2114" s="159"/>
      <c r="Q2114" s="159"/>
      <c r="R2114" s="159"/>
      <c r="S2114" s="159"/>
      <c r="T2114" s="159"/>
      <c r="U2114" s="159"/>
      <c r="V2114" s="159"/>
      <c r="W2114" s="159"/>
      <c r="X2114" s="159"/>
      <c r="Y2114" s="150"/>
      <c r="Z2114" s="150"/>
      <c r="AA2114" s="150"/>
      <c r="AB2114" s="150"/>
      <c r="AC2114" s="150"/>
      <c r="AD2114" s="150"/>
      <c r="AE2114" s="150"/>
      <c r="AF2114" s="150"/>
      <c r="AG2114" s="150" t="s">
        <v>247</v>
      </c>
      <c r="AH2114" s="150">
        <v>0</v>
      </c>
      <c r="AI2114" s="150"/>
      <c r="AJ2114" s="150"/>
      <c r="AK2114" s="150"/>
      <c r="AL2114" s="150"/>
      <c r="AM2114" s="150"/>
      <c r="AN2114" s="150"/>
      <c r="AO2114" s="150"/>
      <c r="AP2114" s="150"/>
      <c r="AQ2114" s="150"/>
      <c r="AR2114" s="150"/>
      <c r="AS2114" s="150"/>
      <c r="AT2114" s="150"/>
      <c r="AU2114" s="150"/>
      <c r="AV2114" s="150"/>
      <c r="AW2114" s="150"/>
      <c r="AX2114" s="150"/>
      <c r="AY2114" s="150"/>
      <c r="AZ2114" s="150"/>
      <c r="BA2114" s="150"/>
      <c r="BB2114" s="150"/>
      <c r="BC2114" s="150"/>
      <c r="BD2114" s="150"/>
      <c r="BE2114" s="150"/>
      <c r="BF2114" s="150"/>
      <c r="BG2114" s="150"/>
      <c r="BH2114" s="150"/>
    </row>
    <row r="2115" spans="1:60" outlineLevel="1" x14ac:dyDescent="0.2">
      <c r="A2115" s="157"/>
      <c r="B2115" s="158"/>
      <c r="C2115" s="199" t="s">
        <v>1376</v>
      </c>
      <c r="D2115" s="189"/>
      <c r="E2115" s="190">
        <v>40.520000000000003</v>
      </c>
      <c r="F2115" s="159"/>
      <c r="G2115" s="159"/>
      <c r="H2115" s="159"/>
      <c r="I2115" s="159"/>
      <c r="J2115" s="159"/>
      <c r="K2115" s="159"/>
      <c r="L2115" s="159"/>
      <c r="M2115" s="159"/>
      <c r="N2115" s="159"/>
      <c r="O2115" s="159"/>
      <c r="P2115" s="159"/>
      <c r="Q2115" s="159"/>
      <c r="R2115" s="159"/>
      <c r="S2115" s="159"/>
      <c r="T2115" s="159"/>
      <c r="U2115" s="159"/>
      <c r="V2115" s="159"/>
      <c r="W2115" s="159"/>
      <c r="X2115" s="159"/>
      <c r="Y2115" s="150"/>
      <c r="Z2115" s="150"/>
      <c r="AA2115" s="150"/>
      <c r="AB2115" s="150"/>
      <c r="AC2115" s="150"/>
      <c r="AD2115" s="150"/>
      <c r="AE2115" s="150"/>
      <c r="AF2115" s="150"/>
      <c r="AG2115" s="150" t="s">
        <v>247</v>
      </c>
      <c r="AH2115" s="150">
        <v>0</v>
      </c>
      <c r="AI2115" s="150"/>
      <c r="AJ2115" s="150"/>
      <c r="AK2115" s="150"/>
      <c r="AL2115" s="150"/>
      <c r="AM2115" s="150"/>
      <c r="AN2115" s="150"/>
      <c r="AO2115" s="150"/>
      <c r="AP2115" s="150"/>
      <c r="AQ2115" s="150"/>
      <c r="AR2115" s="150"/>
      <c r="AS2115" s="150"/>
      <c r="AT2115" s="150"/>
      <c r="AU2115" s="150"/>
      <c r="AV2115" s="150"/>
      <c r="AW2115" s="150"/>
      <c r="AX2115" s="150"/>
      <c r="AY2115" s="150"/>
      <c r="AZ2115" s="150"/>
      <c r="BA2115" s="150"/>
      <c r="BB2115" s="150"/>
      <c r="BC2115" s="150"/>
      <c r="BD2115" s="150"/>
      <c r="BE2115" s="150"/>
      <c r="BF2115" s="150"/>
      <c r="BG2115" s="150"/>
      <c r="BH2115" s="150"/>
    </row>
    <row r="2116" spans="1:60" outlineLevel="1" x14ac:dyDescent="0.2">
      <c r="A2116" s="167">
        <v>331</v>
      </c>
      <c r="B2116" s="168" t="s">
        <v>1941</v>
      </c>
      <c r="C2116" s="184" t="s">
        <v>1942</v>
      </c>
      <c r="D2116" s="169" t="s">
        <v>240</v>
      </c>
      <c r="E2116" s="170">
        <v>65.2</v>
      </c>
      <c r="F2116" s="171">
        <v>32.4</v>
      </c>
      <c r="G2116" s="172">
        <f>ROUND(E2116*F2116,2)</f>
        <v>2112.48</v>
      </c>
      <c r="H2116" s="171">
        <v>0</v>
      </c>
      <c r="I2116" s="172">
        <f>ROUND(E2116*H2116,2)</f>
        <v>0</v>
      </c>
      <c r="J2116" s="171">
        <v>32.4</v>
      </c>
      <c r="K2116" s="172">
        <f>ROUND(E2116*J2116,2)</f>
        <v>2112.48</v>
      </c>
      <c r="L2116" s="172">
        <v>21</v>
      </c>
      <c r="M2116" s="172">
        <f>G2116*(1+L2116/100)</f>
        <v>2556.1008000000002</v>
      </c>
      <c r="N2116" s="172">
        <v>0</v>
      </c>
      <c r="O2116" s="172">
        <f>ROUND(E2116*N2116,2)</f>
        <v>0</v>
      </c>
      <c r="P2116" s="172">
        <v>8.0000000000000002E-3</v>
      </c>
      <c r="Q2116" s="172">
        <f>ROUND(E2116*P2116,2)</f>
        <v>0.52</v>
      </c>
      <c r="R2116" s="172" t="s">
        <v>1937</v>
      </c>
      <c r="S2116" s="172" t="s">
        <v>201</v>
      </c>
      <c r="T2116" s="173" t="s">
        <v>201</v>
      </c>
      <c r="U2116" s="159">
        <v>6.6000000000000003E-2</v>
      </c>
      <c r="V2116" s="159">
        <f>ROUND(E2116*U2116,2)</f>
        <v>4.3</v>
      </c>
      <c r="W2116" s="159"/>
      <c r="X2116" s="159" t="s">
        <v>242</v>
      </c>
      <c r="Y2116" s="150"/>
      <c r="Z2116" s="150"/>
      <c r="AA2116" s="150"/>
      <c r="AB2116" s="150"/>
      <c r="AC2116" s="150"/>
      <c r="AD2116" s="150"/>
      <c r="AE2116" s="150"/>
      <c r="AF2116" s="150"/>
      <c r="AG2116" s="150" t="s">
        <v>243</v>
      </c>
      <c r="AH2116" s="150"/>
      <c r="AI2116" s="150"/>
      <c r="AJ2116" s="150"/>
      <c r="AK2116" s="150"/>
      <c r="AL2116" s="150"/>
      <c r="AM2116" s="150"/>
      <c r="AN2116" s="150"/>
      <c r="AO2116" s="150"/>
      <c r="AP2116" s="150"/>
      <c r="AQ2116" s="150"/>
      <c r="AR2116" s="150"/>
      <c r="AS2116" s="150"/>
      <c r="AT2116" s="150"/>
      <c r="AU2116" s="150"/>
      <c r="AV2116" s="150"/>
      <c r="AW2116" s="150"/>
      <c r="AX2116" s="150"/>
      <c r="AY2116" s="150"/>
      <c r="AZ2116" s="150"/>
      <c r="BA2116" s="150"/>
      <c r="BB2116" s="150"/>
      <c r="BC2116" s="150"/>
      <c r="BD2116" s="150"/>
      <c r="BE2116" s="150"/>
      <c r="BF2116" s="150"/>
      <c r="BG2116" s="150"/>
      <c r="BH2116" s="150"/>
    </row>
    <row r="2117" spans="1:60" outlineLevel="1" x14ac:dyDescent="0.2">
      <c r="A2117" s="157"/>
      <c r="B2117" s="158"/>
      <c r="C2117" s="199" t="s">
        <v>1943</v>
      </c>
      <c r="D2117" s="189"/>
      <c r="E2117" s="190">
        <v>65.2</v>
      </c>
      <c r="F2117" s="159"/>
      <c r="G2117" s="159"/>
      <c r="H2117" s="159"/>
      <c r="I2117" s="159"/>
      <c r="J2117" s="159"/>
      <c r="K2117" s="159"/>
      <c r="L2117" s="159"/>
      <c r="M2117" s="159"/>
      <c r="N2117" s="159"/>
      <c r="O2117" s="159"/>
      <c r="P2117" s="159"/>
      <c r="Q2117" s="159"/>
      <c r="R2117" s="159"/>
      <c r="S2117" s="159"/>
      <c r="T2117" s="159"/>
      <c r="U2117" s="159"/>
      <c r="V2117" s="159"/>
      <c r="W2117" s="159"/>
      <c r="X2117" s="159"/>
      <c r="Y2117" s="150"/>
      <c r="Z2117" s="150"/>
      <c r="AA2117" s="150"/>
      <c r="AB2117" s="150"/>
      <c r="AC2117" s="150"/>
      <c r="AD2117" s="150"/>
      <c r="AE2117" s="150"/>
      <c r="AF2117" s="150"/>
      <c r="AG2117" s="150" t="s">
        <v>247</v>
      </c>
      <c r="AH2117" s="150">
        <v>5</v>
      </c>
      <c r="AI2117" s="150"/>
      <c r="AJ2117" s="150"/>
      <c r="AK2117" s="150"/>
      <c r="AL2117" s="150"/>
      <c r="AM2117" s="150"/>
      <c r="AN2117" s="150"/>
      <c r="AO2117" s="150"/>
      <c r="AP2117" s="150"/>
      <c r="AQ2117" s="150"/>
      <c r="AR2117" s="150"/>
      <c r="AS2117" s="150"/>
      <c r="AT2117" s="150"/>
      <c r="AU2117" s="150"/>
      <c r="AV2117" s="150"/>
      <c r="AW2117" s="150"/>
      <c r="AX2117" s="150"/>
      <c r="AY2117" s="150"/>
      <c r="AZ2117" s="150"/>
      <c r="BA2117" s="150"/>
      <c r="BB2117" s="150"/>
      <c r="BC2117" s="150"/>
      <c r="BD2117" s="150"/>
      <c r="BE2117" s="150"/>
      <c r="BF2117" s="150"/>
      <c r="BG2117" s="150"/>
      <c r="BH2117" s="150"/>
    </row>
    <row r="2118" spans="1:60" outlineLevel="1" x14ac:dyDescent="0.2">
      <c r="A2118" s="167">
        <v>332</v>
      </c>
      <c r="B2118" s="168" t="s">
        <v>1944</v>
      </c>
      <c r="C2118" s="184" t="s">
        <v>1945</v>
      </c>
      <c r="D2118" s="169" t="s">
        <v>420</v>
      </c>
      <c r="E2118" s="170">
        <v>1</v>
      </c>
      <c r="F2118" s="171">
        <v>6090</v>
      </c>
      <c r="G2118" s="172">
        <f>ROUND(E2118*F2118,2)</f>
        <v>6090</v>
      </c>
      <c r="H2118" s="171">
        <v>0</v>
      </c>
      <c r="I2118" s="172">
        <f>ROUND(E2118*H2118,2)</f>
        <v>0</v>
      </c>
      <c r="J2118" s="171">
        <v>6090</v>
      </c>
      <c r="K2118" s="172">
        <f>ROUND(E2118*J2118,2)</f>
        <v>6090</v>
      </c>
      <c r="L2118" s="172">
        <v>21</v>
      </c>
      <c r="M2118" s="172">
        <f>G2118*(1+L2118/100)</f>
        <v>7368.9</v>
      </c>
      <c r="N2118" s="172">
        <v>0</v>
      </c>
      <c r="O2118" s="172">
        <f>ROUND(E2118*N2118,2)</f>
        <v>0</v>
      </c>
      <c r="P2118" s="172">
        <v>0</v>
      </c>
      <c r="Q2118" s="172">
        <f>ROUND(E2118*P2118,2)</f>
        <v>0</v>
      </c>
      <c r="R2118" s="172"/>
      <c r="S2118" s="172" t="s">
        <v>438</v>
      </c>
      <c r="T2118" s="173" t="s">
        <v>202</v>
      </c>
      <c r="U2118" s="159">
        <v>0</v>
      </c>
      <c r="V2118" s="159">
        <f>ROUND(E2118*U2118,2)</f>
        <v>0</v>
      </c>
      <c r="W2118" s="159"/>
      <c r="X2118" s="159" t="s">
        <v>242</v>
      </c>
      <c r="Y2118" s="150"/>
      <c r="Z2118" s="150"/>
      <c r="AA2118" s="150"/>
      <c r="AB2118" s="150"/>
      <c r="AC2118" s="150"/>
      <c r="AD2118" s="150"/>
      <c r="AE2118" s="150"/>
      <c r="AF2118" s="150"/>
      <c r="AG2118" s="150" t="s">
        <v>243</v>
      </c>
      <c r="AH2118" s="150"/>
      <c r="AI2118" s="150"/>
      <c r="AJ2118" s="150"/>
      <c r="AK2118" s="150"/>
      <c r="AL2118" s="150"/>
      <c r="AM2118" s="150"/>
      <c r="AN2118" s="150"/>
      <c r="AO2118" s="150"/>
      <c r="AP2118" s="150"/>
      <c r="AQ2118" s="150"/>
      <c r="AR2118" s="150"/>
      <c r="AS2118" s="150"/>
      <c r="AT2118" s="150"/>
      <c r="AU2118" s="150"/>
      <c r="AV2118" s="150"/>
      <c r="AW2118" s="150"/>
      <c r="AX2118" s="150"/>
      <c r="AY2118" s="150"/>
      <c r="AZ2118" s="150"/>
      <c r="BA2118" s="150"/>
      <c r="BB2118" s="150"/>
      <c r="BC2118" s="150"/>
      <c r="BD2118" s="150"/>
      <c r="BE2118" s="150"/>
      <c r="BF2118" s="150"/>
      <c r="BG2118" s="150"/>
      <c r="BH2118" s="150"/>
    </row>
    <row r="2119" spans="1:60" outlineLevel="1" x14ac:dyDescent="0.2">
      <c r="A2119" s="157"/>
      <c r="B2119" s="158"/>
      <c r="C2119" s="262" t="s">
        <v>1946</v>
      </c>
      <c r="D2119" s="263"/>
      <c r="E2119" s="263"/>
      <c r="F2119" s="263"/>
      <c r="G2119" s="263"/>
      <c r="H2119" s="159"/>
      <c r="I2119" s="159"/>
      <c r="J2119" s="159"/>
      <c r="K2119" s="159"/>
      <c r="L2119" s="159"/>
      <c r="M2119" s="159"/>
      <c r="N2119" s="159"/>
      <c r="O2119" s="159"/>
      <c r="P2119" s="159"/>
      <c r="Q2119" s="159"/>
      <c r="R2119" s="159"/>
      <c r="S2119" s="159"/>
      <c r="T2119" s="159"/>
      <c r="U2119" s="159"/>
      <c r="V2119" s="159"/>
      <c r="W2119" s="159"/>
      <c r="X2119" s="159"/>
      <c r="Y2119" s="150"/>
      <c r="Z2119" s="150"/>
      <c r="AA2119" s="150"/>
      <c r="AB2119" s="150"/>
      <c r="AC2119" s="150"/>
      <c r="AD2119" s="150"/>
      <c r="AE2119" s="150"/>
      <c r="AF2119" s="150"/>
      <c r="AG2119" s="150" t="s">
        <v>206</v>
      </c>
      <c r="AH2119" s="150"/>
      <c r="AI2119" s="150"/>
      <c r="AJ2119" s="150"/>
      <c r="AK2119" s="150"/>
      <c r="AL2119" s="150"/>
      <c r="AM2119" s="150"/>
      <c r="AN2119" s="150"/>
      <c r="AO2119" s="150"/>
      <c r="AP2119" s="150"/>
      <c r="AQ2119" s="150"/>
      <c r="AR2119" s="150"/>
      <c r="AS2119" s="150"/>
      <c r="AT2119" s="150"/>
      <c r="AU2119" s="150"/>
      <c r="AV2119" s="150"/>
      <c r="AW2119" s="150"/>
      <c r="AX2119" s="150"/>
      <c r="AY2119" s="150"/>
      <c r="AZ2119" s="150"/>
      <c r="BA2119" s="150"/>
      <c r="BB2119" s="150"/>
      <c r="BC2119" s="150"/>
      <c r="BD2119" s="150"/>
      <c r="BE2119" s="150"/>
      <c r="BF2119" s="150"/>
      <c r="BG2119" s="150"/>
      <c r="BH2119" s="150"/>
    </row>
    <row r="2120" spans="1:60" outlineLevel="1" x14ac:dyDescent="0.2">
      <c r="A2120" s="157"/>
      <c r="B2120" s="158"/>
      <c r="C2120" s="271" t="s">
        <v>2534</v>
      </c>
      <c r="D2120" s="272"/>
      <c r="E2120" s="272"/>
      <c r="F2120" s="272"/>
      <c r="G2120" s="272"/>
      <c r="H2120" s="159"/>
      <c r="I2120" s="159"/>
      <c r="J2120" s="159"/>
      <c r="K2120" s="159"/>
      <c r="L2120" s="159"/>
      <c r="M2120" s="159"/>
      <c r="N2120" s="159"/>
      <c r="O2120" s="159"/>
      <c r="P2120" s="159"/>
      <c r="Q2120" s="159"/>
      <c r="R2120" s="159"/>
      <c r="S2120" s="159"/>
      <c r="T2120" s="159"/>
      <c r="U2120" s="159"/>
      <c r="V2120" s="159"/>
      <c r="W2120" s="159"/>
      <c r="X2120" s="159"/>
      <c r="Y2120" s="150"/>
      <c r="Z2120" s="150"/>
      <c r="AA2120" s="150"/>
      <c r="AB2120" s="150"/>
      <c r="AC2120" s="150"/>
      <c r="AD2120" s="150"/>
      <c r="AE2120" s="150"/>
      <c r="AF2120" s="150"/>
      <c r="AG2120" s="150" t="s">
        <v>206</v>
      </c>
      <c r="AH2120" s="150"/>
      <c r="AI2120" s="150"/>
      <c r="AJ2120" s="150"/>
      <c r="AK2120" s="150"/>
      <c r="AL2120" s="150"/>
      <c r="AM2120" s="150"/>
      <c r="AN2120" s="150"/>
      <c r="AO2120" s="150"/>
      <c r="AP2120" s="150"/>
      <c r="AQ2120" s="150"/>
      <c r="AR2120" s="150"/>
      <c r="AS2120" s="150"/>
      <c r="AT2120" s="150"/>
      <c r="AU2120" s="150"/>
      <c r="AV2120" s="150"/>
      <c r="AW2120" s="150"/>
      <c r="AX2120" s="150"/>
      <c r="AY2120" s="150"/>
      <c r="AZ2120" s="150"/>
      <c r="BA2120" s="150"/>
      <c r="BB2120" s="150"/>
      <c r="BC2120" s="150"/>
      <c r="BD2120" s="150"/>
      <c r="BE2120" s="150"/>
      <c r="BF2120" s="150"/>
      <c r="BG2120" s="150"/>
      <c r="BH2120" s="150"/>
    </row>
    <row r="2121" spans="1:60" outlineLevel="1" x14ac:dyDescent="0.2">
      <c r="A2121" s="157"/>
      <c r="B2121" s="158"/>
      <c r="C2121" s="271" t="s">
        <v>1947</v>
      </c>
      <c r="D2121" s="272"/>
      <c r="E2121" s="272"/>
      <c r="F2121" s="272"/>
      <c r="G2121" s="272"/>
      <c r="H2121" s="159"/>
      <c r="I2121" s="159"/>
      <c r="J2121" s="159"/>
      <c r="K2121" s="159"/>
      <c r="L2121" s="159"/>
      <c r="M2121" s="159"/>
      <c r="N2121" s="159"/>
      <c r="O2121" s="159"/>
      <c r="P2121" s="159"/>
      <c r="Q2121" s="159"/>
      <c r="R2121" s="159"/>
      <c r="S2121" s="159"/>
      <c r="T2121" s="159"/>
      <c r="U2121" s="159"/>
      <c r="V2121" s="159"/>
      <c r="W2121" s="159"/>
      <c r="X2121" s="159"/>
      <c r="Y2121" s="150"/>
      <c r="Z2121" s="150"/>
      <c r="AA2121" s="150"/>
      <c r="AB2121" s="150"/>
      <c r="AC2121" s="150"/>
      <c r="AD2121" s="150"/>
      <c r="AE2121" s="150"/>
      <c r="AF2121" s="150"/>
      <c r="AG2121" s="150" t="s">
        <v>206</v>
      </c>
      <c r="AH2121" s="150"/>
      <c r="AI2121" s="150"/>
      <c r="AJ2121" s="150"/>
      <c r="AK2121" s="150"/>
      <c r="AL2121" s="150"/>
      <c r="AM2121" s="150"/>
      <c r="AN2121" s="150"/>
      <c r="AO2121" s="150"/>
      <c r="AP2121" s="150"/>
      <c r="AQ2121" s="150"/>
      <c r="AR2121" s="150"/>
      <c r="AS2121" s="150"/>
      <c r="AT2121" s="150"/>
      <c r="AU2121" s="150"/>
      <c r="AV2121" s="150"/>
      <c r="AW2121" s="150"/>
      <c r="AX2121" s="150"/>
      <c r="AY2121" s="150"/>
      <c r="AZ2121" s="150"/>
      <c r="BA2121" s="150"/>
      <c r="BB2121" s="150"/>
      <c r="BC2121" s="150"/>
      <c r="BD2121" s="150"/>
      <c r="BE2121" s="150"/>
      <c r="BF2121" s="150"/>
      <c r="BG2121" s="150"/>
      <c r="BH2121" s="150"/>
    </row>
    <row r="2122" spans="1:60" outlineLevel="1" x14ac:dyDescent="0.2">
      <c r="A2122" s="157"/>
      <c r="B2122" s="158"/>
      <c r="C2122" s="271" t="s">
        <v>1948</v>
      </c>
      <c r="D2122" s="272"/>
      <c r="E2122" s="272"/>
      <c r="F2122" s="272"/>
      <c r="G2122" s="272"/>
      <c r="H2122" s="159"/>
      <c r="I2122" s="159"/>
      <c r="J2122" s="159"/>
      <c r="K2122" s="159"/>
      <c r="L2122" s="159"/>
      <c r="M2122" s="159"/>
      <c r="N2122" s="159"/>
      <c r="O2122" s="159"/>
      <c r="P2122" s="159"/>
      <c r="Q2122" s="159"/>
      <c r="R2122" s="159"/>
      <c r="S2122" s="159"/>
      <c r="T2122" s="159"/>
      <c r="U2122" s="159"/>
      <c r="V2122" s="159"/>
      <c r="W2122" s="159"/>
      <c r="X2122" s="159"/>
      <c r="Y2122" s="150"/>
      <c r="Z2122" s="150"/>
      <c r="AA2122" s="150"/>
      <c r="AB2122" s="150"/>
      <c r="AC2122" s="150"/>
      <c r="AD2122" s="150"/>
      <c r="AE2122" s="150"/>
      <c r="AF2122" s="150"/>
      <c r="AG2122" s="150" t="s">
        <v>206</v>
      </c>
      <c r="AH2122" s="150"/>
      <c r="AI2122" s="150"/>
      <c r="AJ2122" s="150"/>
      <c r="AK2122" s="150"/>
      <c r="AL2122" s="150"/>
      <c r="AM2122" s="150"/>
      <c r="AN2122" s="150"/>
      <c r="AO2122" s="150"/>
      <c r="AP2122" s="150"/>
      <c r="AQ2122" s="150"/>
      <c r="AR2122" s="150"/>
      <c r="AS2122" s="150"/>
      <c r="AT2122" s="150"/>
      <c r="AU2122" s="150"/>
      <c r="AV2122" s="150"/>
      <c r="AW2122" s="150"/>
      <c r="AX2122" s="150"/>
      <c r="AY2122" s="150"/>
      <c r="AZ2122" s="150"/>
      <c r="BA2122" s="150"/>
      <c r="BB2122" s="150"/>
      <c r="BC2122" s="150"/>
      <c r="BD2122" s="150"/>
      <c r="BE2122" s="150"/>
      <c r="BF2122" s="150"/>
      <c r="BG2122" s="150"/>
      <c r="BH2122" s="150"/>
    </row>
    <row r="2123" spans="1:60" outlineLevel="1" x14ac:dyDescent="0.2">
      <c r="A2123" s="157"/>
      <c r="B2123" s="158"/>
      <c r="C2123" s="271" t="s">
        <v>1949</v>
      </c>
      <c r="D2123" s="272"/>
      <c r="E2123" s="272"/>
      <c r="F2123" s="272"/>
      <c r="G2123" s="272"/>
      <c r="H2123" s="159"/>
      <c r="I2123" s="159"/>
      <c r="J2123" s="159"/>
      <c r="K2123" s="159"/>
      <c r="L2123" s="159"/>
      <c r="M2123" s="159"/>
      <c r="N2123" s="159"/>
      <c r="O2123" s="159"/>
      <c r="P2123" s="159"/>
      <c r="Q2123" s="159"/>
      <c r="R2123" s="159"/>
      <c r="S2123" s="159"/>
      <c r="T2123" s="159"/>
      <c r="U2123" s="159"/>
      <c r="V2123" s="159"/>
      <c r="W2123" s="159"/>
      <c r="X2123" s="159"/>
      <c r="Y2123" s="150"/>
      <c r="Z2123" s="150"/>
      <c r="AA2123" s="150"/>
      <c r="AB2123" s="150"/>
      <c r="AC2123" s="150"/>
      <c r="AD2123" s="150"/>
      <c r="AE2123" s="150"/>
      <c r="AF2123" s="150"/>
      <c r="AG2123" s="150" t="s">
        <v>206</v>
      </c>
      <c r="AH2123" s="150"/>
      <c r="AI2123" s="150"/>
      <c r="AJ2123" s="150"/>
      <c r="AK2123" s="150"/>
      <c r="AL2123" s="150"/>
      <c r="AM2123" s="150"/>
      <c r="AN2123" s="150"/>
      <c r="AO2123" s="150"/>
      <c r="AP2123" s="150"/>
      <c r="AQ2123" s="150"/>
      <c r="AR2123" s="150"/>
      <c r="AS2123" s="150"/>
      <c r="AT2123" s="150"/>
      <c r="AU2123" s="150"/>
      <c r="AV2123" s="150"/>
      <c r="AW2123" s="150"/>
      <c r="AX2123" s="150"/>
      <c r="AY2123" s="150"/>
      <c r="AZ2123" s="150"/>
      <c r="BA2123" s="150"/>
      <c r="BB2123" s="150"/>
      <c r="BC2123" s="150"/>
      <c r="BD2123" s="150"/>
      <c r="BE2123" s="150"/>
      <c r="BF2123" s="150"/>
      <c r="BG2123" s="150"/>
      <c r="BH2123" s="150"/>
    </row>
    <row r="2124" spans="1:60" outlineLevel="1" x14ac:dyDescent="0.2">
      <c r="A2124" s="157"/>
      <c r="B2124" s="158"/>
      <c r="C2124" s="271" t="s">
        <v>1950</v>
      </c>
      <c r="D2124" s="272"/>
      <c r="E2124" s="272"/>
      <c r="F2124" s="272"/>
      <c r="G2124" s="272"/>
      <c r="H2124" s="159"/>
      <c r="I2124" s="159"/>
      <c r="J2124" s="159"/>
      <c r="K2124" s="159"/>
      <c r="L2124" s="159"/>
      <c r="M2124" s="159"/>
      <c r="N2124" s="159"/>
      <c r="O2124" s="159"/>
      <c r="P2124" s="159"/>
      <c r="Q2124" s="159"/>
      <c r="R2124" s="159"/>
      <c r="S2124" s="159"/>
      <c r="T2124" s="159"/>
      <c r="U2124" s="159"/>
      <c r="V2124" s="159"/>
      <c r="W2124" s="159"/>
      <c r="X2124" s="159"/>
      <c r="Y2124" s="150"/>
      <c r="Z2124" s="150"/>
      <c r="AA2124" s="150"/>
      <c r="AB2124" s="150"/>
      <c r="AC2124" s="150"/>
      <c r="AD2124" s="150"/>
      <c r="AE2124" s="150"/>
      <c r="AF2124" s="150"/>
      <c r="AG2124" s="150" t="s">
        <v>206</v>
      </c>
      <c r="AH2124" s="150"/>
      <c r="AI2124" s="150"/>
      <c r="AJ2124" s="150"/>
      <c r="AK2124" s="150"/>
      <c r="AL2124" s="150"/>
      <c r="AM2124" s="150"/>
      <c r="AN2124" s="150"/>
      <c r="AO2124" s="150"/>
      <c r="AP2124" s="150"/>
      <c r="AQ2124" s="150"/>
      <c r="AR2124" s="150"/>
      <c r="AS2124" s="150"/>
      <c r="AT2124" s="150"/>
      <c r="AU2124" s="150"/>
      <c r="AV2124" s="150"/>
      <c r="AW2124" s="150"/>
      <c r="AX2124" s="150"/>
      <c r="AY2124" s="150"/>
      <c r="AZ2124" s="150"/>
      <c r="BA2124" s="150"/>
      <c r="BB2124" s="150"/>
      <c r="BC2124" s="150"/>
      <c r="BD2124" s="150"/>
      <c r="BE2124" s="150"/>
      <c r="BF2124" s="150"/>
      <c r="BG2124" s="150"/>
      <c r="BH2124" s="150"/>
    </row>
    <row r="2125" spans="1:60" outlineLevel="1" x14ac:dyDescent="0.2">
      <c r="A2125" s="157"/>
      <c r="B2125" s="158"/>
      <c r="C2125" s="271" t="s">
        <v>1951</v>
      </c>
      <c r="D2125" s="272"/>
      <c r="E2125" s="272"/>
      <c r="F2125" s="272"/>
      <c r="G2125" s="272"/>
      <c r="H2125" s="159"/>
      <c r="I2125" s="159"/>
      <c r="J2125" s="159"/>
      <c r="K2125" s="159"/>
      <c r="L2125" s="159"/>
      <c r="M2125" s="159"/>
      <c r="N2125" s="159"/>
      <c r="O2125" s="159"/>
      <c r="P2125" s="159"/>
      <c r="Q2125" s="159"/>
      <c r="R2125" s="159"/>
      <c r="S2125" s="159"/>
      <c r="T2125" s="159"/>
      <c r="U2125" s="159"/>
      <c r="V2125" s="159"/>
      <c r="W2125" s="159"/>
      <c r="X2125" s="159"/>
      <c r="Y2125" s="150"/>
      <c r="Z2125" s="150"/>
      <c r="AA2125" s="150"/>
      <c r="AB2125" s="150"/>
      <c r="AC2125" s="150"/>
      <c r="AD2125" s="150"/>
      <c r="AE2125" s="150"/>
      <c r="AF2125" s="150"/>
      <c r="AG2125" s="150" t="s">
        <v>206</v>
      </c>
      <c r="AH2125" s="150"/>
      <c r="AI2125" s="150"/>
      <c r="AJ2125" s="150"/>
      <c r="AK2125" s="150"/>
      <c r="AL2125" s="150"/>
      <c r="AM2125" s="150"/>
      <c r="AN2125" s="150"/>
      <c r="AO2125" s="150"/>
      <c r="AP2125" s="150"/>
      <c r="AQ2125" s="150"/>
      <c r="AR2125" s="150"/>
      <c r="AS2125" s="150"/>
      <c r="AT2125" s="150"/>
      <c r="AU2125" s="150"/>
      <c r="AV2125" s="150"/>
      <c r="AW2125" s="150"/>
      <c r="AX2125" s="150"/>
      <c r="AY2125" s="150"/>
      <c r="AZ2125" s="150"/>
      <c r="BA2125" s="150"/>
      <c r="BB2125" s="150"/>
      <c r="BC2125" s="150"/>
      <c r="BD2125" s="150"/>
      <c r="BE2125" s="150"/>
      <c r="BF2125" s="150"/>
      <c r="BG2125" s="150"/>
      <c r="BH2125" s="150"/>
    </row>
    <row r="2126" spans="1:60" outlineLevel="1" x14ac:dyDescent="0.2">
      <c r="A2126" s="157"/>
      <c r="B2126" s="158"/>
      <c r="C2126" s="199" t="s">
        <v>1952</v>
      </c>
      <c r="D2126" s="189"/>
      <c r="E2126" s="190"/>
      <c r="F2126" s="159"/>
      <c r="G2126" s="159"/>
      <c r="H2126" s="159"/>
      <c r="I2126" s="159"/>
      <c r="J2126" s="159"/>
      <c r="K2126" s="159"/>
      <c r="L2126" s="159"/>
      <c r="M2126" s="159"/>
      <c r="N2126" s="159"/>
      <c r="O2126" s="159"/>
      <c r="P2126" s="159"/>
      <c r="Q2126" s="159"/>
      <c r="R2126" s="159"/>
      <c r="S2126" s="159"/>
      <c r="T2126" s="159"/>
      <c r="U2126" s="159"/>
      <c r="V2126" s="159"/>
      <c r="W2126" s="159"/>
      <c r="X2126" s="159"/>
      <c r="Y2126" s="150"/>
      <c r="Z2126" s="150"/>
      <c r="AA2126" s="150"/>
      <c r="AB2126" s="150"/>
      <c r="AC2126" s="150"/>
      <c r="AD2126" s="150"/>
      <c r="AE2126" s="150"/>
      <c r="AF2126" s="150"/>
      <c r="AG2126" s="150" t="s">
        <v>247</v>
      </c>
      <c r="AH2126" s="150">
        <v>0</v>
      </c>
      <c r="AI2126" s="150"/>
      <c r="AJ2126" s="150"/>
      <c r="AK2126" s="150"/>
      <c r="AL2126" s="150"/>
      <c r="AM2126" s="150"/>
      <c r="AN2126" s="150"/>
      <c r="AO2126" s="150"/>
      <c r="AP2126" s="150"/>
      <c r="AQ2126" s="150"/>
      <c r="AR2126" s="150"/>
      <c r="AS2126" s="150"/>
      <c r="AT2126" s="150"/>
      <c r="AU2126" s="150"/>
      <c r="AV2126" s="150"/>
      <c r="AW2126" s="150"/>
      <c r="AX2126" s="150"/>
      <c r="AY2126" s="150"/>
      <c r="AZ2126" s="150"/>
      <c r="BA2126" s="150"/>
      <c r="BB2126" s="150"/>
      <c r="BC2126" s="150"/>
      <c r="BD2126" s="150"/>
      <c r="BE2126" s="150"/>
      <c r="BF2126" s="150"/>
      <c r="BG2126" s="150"/>
      <c r="BH2126" s="150"/>
    </row>
    <row r="2127" spans="1:60" outlineLevel="1" x14ac:dyDescent="0.2">
      <c r="A2127" s="157"/>
      <c r="B2127" s="158"/>
      <c r="C2127" s="199" t="s">
        <v>439</v>
      </c>
      <c r="D2127" s="189"/>
      <c r="E2127" s="190">
        <v>1</v>
      </c>
      <c r="F2127" s="159"/>
      <c r="G2127" s="159"/>
      <c r="H2127" s="159"/>
      <c r="I2127" s="159"/>
      <c r="J2127" s="159"/>
      <c r="K2127" s="159"/>
      <c r="L2127" s="159"/>
      <c r="M2127" s="159"/>
      <c r="N2127" s="159"/>
      <c r="O2127" s="159"/>
      <c r="P2127" s="159"/>
      <c r="Q2127" s="159"/>
      <c r="R2127" s="159"/>
      <c r="S2127" s="159"/>
      <c r="T2127" s="159"/>
      <c r="U2127" s="159"/>
      <c r="V2127" s="159"/>
      <c r="W2127" s="159"/>
      <c r="X2127" s="159"/>
      <c r="Y2127" s="150"/>
      <c r="Z2127" s="150"/>
      <c r="AA2127" s="150"/>
      <c r="AB2127" s="150"/>
      <c r="AC2127" s="150"/>
      <c r="AD2127" s="150"/>
      <c r="AE2127" s="150"/>
      <c r="AF2127" s="150"/>
      <c r="AG2127" s="150" t="s">
        <v>247</v>
      </c>
      <c r="AH2127" s="150">
        <v>0</v>
      </c>
      <c r="AI2127" s="150"/>
      <c r="AJ2127" s="150"/>
      <c r="AK2127" s="150"/>
      <c r="AL2127" s="150"/>
      <c r="AM2127" s="150"/>
      <c r="AN2127" s="150"/>
      <c r="AO2127" s="150"/>
      <c r="AP2127" s="150"/>
      <c r="AQ2127" s="150"/>
      <c r="AR2127" s="150"/>
      <c r="AS2127" s="150"/>
      <c r="AT2127" s="150"/>
      <c r="AU2127" s="150"/>
      <c r="AV2127" s="150"/>
      <c r="AW2127" s="150"/>
      <c r="AX2127" s="150"/>
      <c r="AY2127" s="150"/>
      <c r="AZ2127" s="150"/>
      <c r="BA2127" s="150"/>
      <c r="BB2127" s="150"/>
      <c r="BC2127" s="150"/>
      <c r="BD2127" s="150"/>
      <c r="BE2127" s="150"/>
      <c r="BF2127" s="150"/>
      <c r="BG2127" s="150"/>
      <c r="BH2127" s="150"/>
    </row>
    <row r="2128" spans="1:60" outlineLevel="1" x14ac:dyDescent="0.2">
      <c r="A2128" s="167">
        <v>333</v>
      </c>
      <c r="B2128" s="168" t="s">
        <v>1953</v>
      </c>
      <c r="C2128" s="184" t="s">
        <v>1954</v>
      </c>
      <c r="D2128" s="169" t="s">
        <v>420</v>
      </c>
      <c r="E2128" s="170">
        <v>2</v>
      </c>
      <c r="F2128" s="171">
        <v>3200</v>
      </c>
      <c r="G2128" s="172">
        <f>ROUND(E2128*F2128,2)</f>
        <v>6400</v>
      </c>
      <c r="H2128" s="171">
        <v>0</v>
      </c>
      <c r="I2128" s="172">
        <f>ROUND(E2128*H2128,2)</f>
        <v>0</v>
      </c>
      <c r="J2128" s="171">
        <v>3200</v>
      </c>
      <c r="K2128" s="172">
        <f>ROUND(E2128*J2128,2)</f>
        <v>6400</v>
      </c>
      <c r="L2128" s="172">
        <v>21</v>
      </c>
      <c r="M2128" s="172">
        <f>G2128*(1+L2128/100)</f>
        <v>7744</v>
      </c>
      <c r="N2128" s="172">
        <v>0</v>
      </c>
      <c r="O2128" s="172">
        <f>ROUND(E2128*N2128,2)</f>
        <v>0</v>
      </c>
      <c r="P2128" s="172">
        <v>0</v>
      </c>
      <c r="Q2128" s="172">
        <f>ROUND(E2128*P2128,2)</f>
        <v>0</v>
      </c>
      <c r="R2128" s="172"/>
      <c r="S2128" s="172" t="s">
        <v>438</v>
      </c>
      <c r="T2128" s="173" t="s">
        <v>202</v>
      </c>
      <c r="U2128" s="159">
        <v>0</v>
      </c>
      <c r="V2128" s="159">
        <f>ROUND(E2128*U2128,2)</f>
        <v>0</v>
      </c>
      <c r="W2128" s="159"/>
      <c r="X2128" s="159" t="s">
        <v>242</v>
      </c>
      <c r="Y2128" s="150"/>
      <c r="Z2128" s="150"/>
      <c r="AA2128" s="150"/>
      <c r="AB2128" s="150"/>
      <c r="AC2128" s="150"/>
      <c r="AD2128" s="150"/>
      <c r="AE2128" s="150"/>
      <c r="AF2128" s="150"/>
      <c r="AG2128" s="150" t="s">
        <v>243</v>
      </c>
      <c r="AH2128" s="150"/>
      <c r="AI2128" s="150"/>
      <c r="AJ2128" s="150"/>
      <c r="AK2128" s="150"/>
      <c r="AL2128" s="150"/>
      <c r="AM2128" s="150"/>
      <c r="AN2128" s="150"/>
      <c r="AO2128" s="150"/>
      <c r="AP2128" s="150"/>
      <c r="AQ2128" s="150"/>
      <c r="AR2128" s="150"/>
      <c r="AS2128" s="150"/>
      <c r="AT2128" s="150"/>
      <c r="AU2128" s="150"/>
      <c r="AV2128" s="150"/>
      <c r="AW2128" s="150"/>
      <c r="AX2128" s="150"/>
      <c r="AY2128" s="150"/>
      <c r="AZ2128" s="150"/>
      <c r="BA2128" s="150"/>
      <c r="BB2128" s="150"/>
      <c r="BC2128" s="150"/>
      <c r="BD2128" s="150"/>
      <c r="BE2128" s="150"/>
      <c r="BF2128" s="150"/>
      <c r="BG2128" s="150"/>
      <c r="BH2128" s="150"/>
    </row>
    <row r="2129" spans="1:60" outlineLevel="1" x14ac:dyDescent="0.2">
      <c r="A2129" s="157"/>
      <c r="B2129" s="158"/>
      <c r="C2129" s="262" t="s">
        <v>1946</v>
      </c>
      <c r="D2129" s="263"/>
      <c r="E2129" s="263"/>
      <c r="F2129" s="263"/>
      <c r="G2129" s="263"/>
      <c r="H2129" s="159"/>
      <c r="I2129" s="159"/>
      <c r="J2129" s="159"/>
      <c r="K2129" s="159"/>
      <c r="L2129" s="159"/>
      <c r="M2129" s="159"/>
      <c r="N2129" s="159"/>
      <c r="O2129" s="159"/>
      <c r="P2129" s="159"/>
      <c r="Q2129" s="159"/>
      <c r="R2129" s="159"/>
      <c r="S2129" s="159"/>
      <c r="T2129" s="159"/>
      <c r="U2129" s="159"/>
      <c r="V2129" s="159"/>
      <c r="W2129" s="159"/>
      <c r="X2129" s="159"/>
      <c r="Y2129" s="150"/>
      <c r="Z2129" s="150"/>
      <c r="AA2129" s="150"/>
      <c r="AB2129" s="150"/>
      <c r="AC2129" s="150"/>
      <c r="AD2129" s="150"/>
      <c r="AE2129" s="150"/>
      <c r="AF2129" s="150"/>
      <c r="AG2129" s="150" t="s">
        <v>206</v>
      </c>
      <c r="AH2129" s="150"/>
      <c r="AI2129" s="150"/>
      <c r="AJ2129" s="150"/>
      <c r="AK2129" s="150"/>
      <c r="AL2129" s="150"/>
      <c r="AM2129" s="150"/>
      <c r="AN2129" s="150"/>
      <c r="AO2129" s="150"/>
      <c r="AP2129" s="150"/>
      <c r="AQ2129" s="150"/>
      <c r="AR2129" s="150"/>
      <c r="AS2129" s="150"/>
      <c r="AT2129" s="150"/>
      <c r="AU2129" s="150"/>
      <c r="AV2129" s="150"/>
      <c r="AW2129" s="150"/>
      <c r="AX2129" s="150"/>
      <c r="AY2129" s="150"/>
      <c r="AZ2129" s="150"/>
      <c r="BA2129" s="150"/>
      <c r="BB2129" s="150"/>
      <c r="BC2129" s="150"/>
      <c r="BD2129" s="150"/>
      <c r="BE2129" s="150"/>
      <c r="BF2129" s="150"/>
      <c r="BG2129" s="150"/>
      <c r="BH2129" s="150"/>
    </row>
    <row r="2130" spans="1:60" outlineLevel="1" x14ac:dyDescent="0.2">
      <c r="A2130" s="157"/>
      <c r="B2130" s="158"/>
      <c r="C2130" s="271" t="s">
        <v>2534</v>
      </c>
      <c r="D2130" s="272"/>
      <c r="E2130" s="272"/>
      <c r="F2130" s="272"/>
      <c r="G2130" s="272"/>
      <c r="H2130" s="159"/>
      <c r="I2130" s="159"/>
      <c r="J2130" s="159"/>
      <c r="K2130" s="159"/>
      <c r="L2130" s="159"/>
      <c r="M2130" s="159"/>
      <c r="N2130" s="159"/>
      <c r="O2130" s="159"/>
      <c r="P2130" s="159"/>
      <c r="Q2130" s="159"/>
      <c r="R2130" s="159"/>
      <c r="S2130" s="159"/>
      <c r="T2130" s="159"/>
      <c r="U2130" s="159"/>
      <c r="V2130" s="159"/>
      <c r="W2130" s="159"/>
      <c r="X2130" s="159"/>
      <c r="Y2130" s="150"/>
      <c r="Z2130" s="150"/>
      <c r="AA2130" s="150"/>
      <c r="AB2130" s="150"/>
      <c r="AC2130" s="150"/>
      <c r="AD2130" s="150"/>
      <c r="AE2130" s="150"/>
      <c r="AF2130" s="150"/>
      <c r="AG2130" s="150" t="s">
        <v>206</v>
      </c>
      <c r="AH2130" s="150"/>
      <c r="AI2130" s="150"/>
      <c r="AJ2130" s="150"/>
      <c r="AK2130" s="150"/>
      <c r="AL2130" s="150"/>
      <c r="AM2130" s="150"/>
      <c r="AN2130" s="150"/>
      <c r="AO2130" s="150"/>
      <c r="AP2130" s="150"/>
      <c r="AQ2130" s="150"/>
      <c r="AR2130" s="150"/>
      <c r="AS2130" s="150"/>
      <c r="AT2130" s="150"/>
      <c r="AU2130" s="150"/>
      <c r="AV2130" s="150"/>
      <c r="AW2130" s="150"/>
      <c r="AX2130" s="150"/>
      <c r="AY2130" s="150"/>
      <c r="AZ2130" s="150"/>
      <c r="BA2130" s="150"/>
      <c r="BB2130" s="150"/>
      <c r="BC2130" s="150"/>
      <c r="BD2130" s="150"/>
      <c r="BE2130" s="150"/>
      <c r="BF2130" s="150"/>
      <c r="BG2130" s="150"/>
      <c r="BH2130" s="150"/>
    </row>
    <row r="2131" spans="1:60" outlineLevel="1" x14ac:dyDescent="0.2">
      <c r="A2131" s="157"/>
      <c r="B2131" s="158"/>
      <c r="C2131" s="271" t="s">
        <v>1955</v>
      </c>
      <c r="D2131" s="272"/>
      <c r="E2131" s="272"/>
      <c r="F2131" s="272"/>
      <c r="G2131" s="272"/>
      <c r="H2131" s="159"/>
      <c r="I2131" s="159"/>
      <c r="J2131" s="159"/>
      <c r="K2131" s="159"/>
      <c r="L2131" s="159"/>
      <c r="M2131" s="159"/>
      <c r="N2131" s="159"/>
      <c r="O2131" s="159"/>
      <c r="P2131" s="159"/>
      <c r="Q2131" s="159"/>
      <c r="R2131" s="159"/>
      <c r="S2131" s="159"/>
      <c r="T2131" s="159"/>
      <c r="U2131" s="159"/>
      <c r="V2131" s="159"/>
      <c r="W2131" s="159"/>
      <c r="X2131" s="159"/>
      <c r="Y2131" s="150"/>
      <c r="Z2131" s="150"/>
      <c r="AA2131" s="150"/>
      <c r="AB2131" s="150"/>
      <c r="AC2131" s="150"/>
      <c r="AD2131" s="150"/>
      <c r="AE2131" s="150"/>
      <c r="AF2131" s="150"/>
      <c r="AG2131" s="150" t="s">
        <v>206</v>
      </c>
      <c r="AH2131" s="150"/>
      <c r="AI2131" s="150"/>
      <c r="AJ2131" s="150"/>
      <c r="AK2131" s="150"/>
      <c r="AL2131" s="150"/>
      <c r="AM2131" s="150"/>
      <c r="AN2131" s="150"/>
      <c r="AO2131" s="150"/>
      <c r="AP2131" s="150"/>
      <c r="AQ2131" s="150"/>
      <c r="AR2131" s="150"/>
      <c r="AS2131" s="150"/>
      <c r="AT2131" s="150"/>
      <c r="AU2131" s="150"/>
      <c r="AV2131" s="150"/>
      <c r="AW2131" s="150"/>
      <c r="AX2131" s="150"/>
      <c r="AY2131" s="150"/>
      <c r="AZ2131" s="150"/>
      <c r="BA2131" s="150"/>
      <c r="BB2131" s="150"/>
      <c r="BC2131" s="150"/>
      <c r="BD2131" s="150"/>
      <c r="BE2131" s="150"/>
      <c r="BF2131" s="150"/>
      <c r="BG2131" s="150"/>
      <c r="BH2131" s="150"/>
    </row>
    <row r="2132" spans="1:60" outlineLevel="1" x14ac:dyDescent="0.2">
      <c r="A2132" s="157"/>
      <c r="B2132" s="158"/>
      <c r="C2132" s="271" t="s">
        <v>1947</v>
      </c>
      <c r="D2132" s="272"/>
      <c r="E2132" s="272"/>
      <c r="F2132" s="272"/>
      <c r="G2132" s="272"/>
      <c r="H2132" s="159"/>
      <c r="I2132" s="159"/>
      <c r="J2132" s="159"/>
      <c r="K2132" s="159"/>
      <c r="L2132" s="159"/>
      <c r="M2132" s="159"/>
      <c r="N2132" s="159"/>
      <c r="O2132" s="159"/>
      <c r="P2132" s="159"/>
      <c r="Q2132" s="159"/>
      <c r="R2132" s="159"/>
      <c r="S2132" s="159"/>
      <c r="T2132" s="159"/>
      <c r="U2132" s="159"/>
      <c r="V2132" s="159"/>
      <c r="W2132" s="159"/>
      <c r="X2132" s="159"/>
      <c r="Y2132" s="150"/>
      <c r="Z2132" s="150"/>
      <c r="AA2132" s="150"/>
      <c r="AB2132" s="150"/>
      <c r="AC2132" s="150"/>
      <c r="AD2132" s="150"/>
      <c r="AE2132" s="150"/>
      <c r="AF2132" s="150"/>
      <c r="AG2132" s="150" t="s">
        <v>206</v>
      </c>
      <c r="AH2132" s="150"/>
      <c r="AI2132" s="150"/>
      <c r="AJ2132" s="150"/>
      <c r="AK2132" s="150"/>
      <c r="AL2132" s="150"/>
      <c r="AM2132" s="150"/>
      <c r="AN2132" s="150"/>
      <c r="AO2132" s="150"/>
      <c r="AP2132" s="150"/>
      <c r="AQ2132" s="150"/>
      <c r="AR2132" s="150"/>
      <c r="AS2132" s="150"/>
      <c r="AT2132" s="150"/>
      <c r="AU2132" s="150"/>
      <c r="AV2132" s="150"/>
      <c r="AW2132" s="150"/>
      <c r="AX2132" s="150"/>
      <c r="AY2132" s="150"/>
      <c r="AZ2132" s="150"/>
      <c r="BA2132" s="150"/>
      <c r="BB2132" s="150"/>
      <c r="BC2132" s="150"/>
      <c r="BD2132" s="150"/>
      <c r="BE2132" s="150"/>
      <c r="BF2132" s="150"/>
      <c r="BG2132" s="150"/>
      <c r="BH2132" s="150"/>
    </row>
    <row r="2133" spans="1:60" outlineLevel="1" x14ac:dyDescent="0.2">
      <c r="A2133" s="157"/>
      <c r="B2133" s="158"/>
      <c r="C2133" s="271" t="s">
        <v>1948</v>
      </c>
      <c r="D2133" s="272"/>
      <c r="E2133" s="272"/>
      <c r="F2133" s="272"/>
      <c r="G2133" s="272"/>
      <c r="H2133" s="159"/>
      <c r="I2133" s="159"/>
      <c r="J2133" s="159"/>
      <c r="K2133" s="159"/>
      <c r="L2133" s="159"/>
      <c r="M2133" s="159"/>
      <c r="N2133" s="159"/>
      <c r="O2133" s="159"/>
      <c r="P2133" s="159"/>
      <c r="Q2133" s="159"/>
      <c r="R2133" s="159"/>
      <c r="S2133" s="159"/>
      <c r="T2133" s="159"/>
      <c r="U2133" s="159"/>
      <c r="V2133" s="159"/>
      <c r="W2133" s="159"/>
      <c r="X2133" s="159"/>
      <c r="Y2133" s="150"/>
      <c r="Z2133" s="150"/>
      <c r="AA2133" s="150"/>
      <c r="AB2133" s="150"/>
      <c r="AC2133" s="150"/>
      <c r="AD2133" s="150"/>
      <c r="AE2133" s="150"/>
      <c r="AF2133" s="150"/>
      <c r="AG2133" s="150" t="s">
        <v>206</v>
      </c>
      <c r="AH2133" s="150"/>
      <c r="AI2133" s="150"/>
      <c r="AJ2133" s="150"/>
      <c r="AK2133" s="150"/>
      <c r="AL2133" s="150"/>
      <c r="AM2133" s="150"/>
      <c r="AN2133" s="150"/>
      <c r="AO2133" s="150"/>
      <c r="AP2133" s="150"/>
      <c r="AQ2133" s="150"/>
      <c r="AR2133" s="150"/>
      <c r="AS2133" s="150"/>
      <c r="AT2133" s="150"/>
      <c r="AU2133" s="150"/>
      <c r="AV2133" s="150"/>
      <c r="AW2133" s="150"/>
      <c r="AX2133" s="150"/>
      <c r="AY2133" s="150"/>
      <c r="AZ2133" s="150"/>
      <c r="BA2133" s="150"/>
      <c r="BB2133" s="150"/>
      <c r="BC2133" s="150"/>
      <c r="BD2133" s="150"/>
      <c r="BE2133" s="150"/>
      <c r="BF2133" s="150"/>
      <c r="BG2133" s="150"/>
      <c r="BH2133" s="150"/>
    </row>
    <row r="2134" spans="1:60" outlineLevel="1" x14ac:dyDescent="0.2">
      <c r="A2134" s="157"/>
      <c r="B2134" s="158"/>
      <c r="C2134" s="271" t="s">
        <v>1949</v>
      </c>
      <c r="D2134" s="272"/>
      <c r="E2134" s="272"/>
      <c r="F2134" s="272"/>
      <c r="G2134" s="272"/>
      <c r="H2134" s="159"/>
      <c r="I2134" s="159"/>
      <c r="J2134" s="159"/>
      <c r="K2134" s="159"/>
      <c r="L2134" s="159"/>
      <c r="M2134" s="159"/>
      <c r="N2134" s="159"/>
      <c r="O2134" s="159"/>
      <c r="P2134" s="159"/>
      <c r="Q2134" s="159"/>
      <c r="R2134" s="159"/>
      <c r="S2134" s="159"/>
      <c r="T2134" s="159"/>
      <c r="U2134" s="159"/>
      <c r="V2134" s="159"/>
      <c r="W2134" s="159"/>
      <c r="X2134" s="159"/>
      <c r="Y2134" s="150"/>
      <c r="Z2134" s="150"/>
      <c r="AA2134" s="150"/>
      <c r="AB2134" s="150"/>
      <c r="AC2134" s="150"/>
      <c r="AD2134" s="150"/>
      <c r="AE2134" s="150"/>
      <c r="AF2134" s="150"/>
      <c r="AG2134" s="150" t="s">
        <v>206</v>
      </c>
      <c r="AH2134" s="150"/>
      <c r="AI2134" s="150"/>
      <c r="AJ2134" s="150"/>
      <c r="AK2134" s="150"/>
      <c r="AL2134" s="150"/>
      <c r="AM2134" s="150"/>
      <c r="AN2134" s="150"/>
      <c r="AO2134" s="150"/>
      <c r="AP2134" s="150"/>
      <c r="AQ2134" s="150"/>
      <c r="AR2134" s="150"/>
      <c r="AS2134" s="150"/>
      <c r="AT2134" s="150"/>
      <c r="AU2134" s="150"/>
      <c r="AV2134" s="150"/>
      <c r="AW2134" s="150"/>
      <c r="AX2134" s="150"/>
      <c r="AY2134" s="150"/>
      <c r="AZ2134" s="150"/>
      <c r="BA2134" s="150"/>
      <c r="BB2134" s="150"/>
      <c r="BC2134" s="150"/>
      <c r="BD2134" s="150"/>
      <c r="BE2134" s="150"/>
      <c r="BF2134" s="150"/>
      <c r="BG2134" s="150"/>
      <c r="BH2134" s="150"/>
    </row>
    <row r="2135" spans="1:60" outlineLevel="1" x14ac:dyDescent="0.2">
      <c r="A2135" s="157"/>
      <c r="B2135" s="158"/>
      <c r="C2135" s="271" t="s">
        <v>1950</v>
      </c>
      <c r="D2135" s="272"/>
      <c r="E2135" s="272"/>
      <c r="F2135" s="272"/>
      <c r="G2135" s="272"/>
      <c r="H2135" s="159"/>
      <c r="I2135" s="159"/>
      <c r="J2135" s="159"/>
      <c r="K2135" s="159"/>
      <c r="L2135" s="159"/>
      <c r="M2135" s="159"/>
      <c r="N2135" s="159"/>
      <c r="O2135" s="159"/>
      <c r="P2135" s="159"/>
      <c r="Q2135" s="159"/>
      <c r="R2135" s="159"/>
      <c r="S2135" s="159"/>
      <c r="T2135" s="159"/>
      <c r="U2135" s="159"/>
      <c r="V2135" s="159"/>
      <c r="W2135" s="159"/>
      <c r="X2135" s="159"/>
      <c r="Y2135" s="150"/>
      <c r="Z2135" s="150"/>
      <c r="AA2135" s="150"/>
      <c r="AB2135" s="150"/>
      <c r="AC2135" s="150"/>
      <c r="AD2135" s="150"/>
      <c r="AE2135" s="150"/>
      <c r="AF2135" s="150"/>
      <c r="AG2135" s="150" t="s">
        <v>206</v>
      </c>
      <c r="AH2135" s="150"/>
      <c r="AI2135" s="150"/>
      <c r="AJ2135" s="150"/>
      <c r="AK2135" s="150"/>
      <c r="AL2135" s="150"/>
      <c r="AM2135" s="150"/>
      <c r="AN2135" s="150"/>
      <c r="AO2135" s="150"/>
      <c r="AP2135" s="150"/>
      <c r="AQ2135" s="150"/>
      <c r="AR2135" s="150"/>
      <c r="AS2135" s="150"/>
      <c r="AT2135" s="150"/>
      <c r="AU2135" s="150"/>
      <c r="AV2135" s="150"/>
      <c r="AW2135" s="150"/>
      <c r="AX2135" s="150"/>
      <c r="AY2135" s="150"/>
      <c r="AZ2135" s="150"/>
      <c r="BA2135" s="150"/>
      <c r="BB2135" s="150"/>
      <c r="BC2135" s="150"/>
      <c r="BD2135" s="150"/>
      <c r="BE2135" s="150"/>
      <c r="BF2135" s="150"/>
      <c r="BG2135" s="150"/>
      <c r="BH2135" s="150"/>
    </row>
    <row r="2136" spans="1:60" outlineLevel="1" x14ac:dyDescent="0.2">
      <c r="A2136" s="157"/>
      <c r="B2136" s="158"/>
      <c r="C2136" s="271" t="s">
        <v>1951</v>
      </c>
      <c r="D2136" s="272"/>
      <c r="E2136" s="272"/>
      <c r="F2136" s="272"/>
      <c r="G2136" s="272"/>
      <c r="H2136" s="159"/>
      <c r="I2136" s="159"/>
      <c r="J2136" s="159"/>
      <c r="K2136" s="159"/>
      <c r="L2136" s="159"/>
      <c r="M2136" s="159"/>
      <c r="N2136" s="159"/>
      <c r="O2136" s="159"/>
      <c r="P2136" s="159"/>
      <c r="Q2136" s="159"/>
      <c r="R2136" s="159"/>
      <c r="S2136" s="159"/>
      <c r="T2136" s="159"/>
      <c r="U2136" s="159"/>
      <c r="V2136" s="159"/>
      <c r="W2136" s="159"/>
      <c r="X2136" s="159"/>
      <c r="Y2136" s="150"/>
      <c r="Z2136" s="150"/>
      <c r="AA2136" s="150"/>
      <c r="AB2136" s="150"/>
      <c r="AC2136" s="150"/>
      <c r="AD2136" s="150"/>
      <c r="AE2136" s="150"/>
      <c r="AF2136" s="150"/>
      <c r="AG2136" s="150" t="s">
        <v>206</v>
      </c>
      <c r="AH2136" s="150"/>
      <c r="AI2136" s="150"/>
      <c r="AJ2136" s="150"/>
      <c r="AK2136" s="150"/>
      <c r="AL2136" s="150"/>
      <c r="AM2136" s="150"/>
      <c r="AN2136" s="150"/>
      <c r="AO2136" s="150"/>
      <c r="AP2136" s="150"/>
      <c r="AQ2136" s="150"/>
      <c r="AR2136" s="150"/>
      <c r="AS2136" s="150"/>
      <c r="AT2136" s="150"/>
      <c r="AU2136" s="150"/>
      <c r="AV2136" s="150"/>
      <c r="AW2136" s="150"/>
      <c r="AX2136" s="150"/>
      <c r="AY2136" s="150"/>
      <c r="AZ2136" s="150"/>
      <c r="BA2136" s="150"/>
      <c r="BB2136" s="150"/>
      <c r="BC2136" s="150"/>
      <c r="BD2136" s="150"/>
      <c r="BE2136" s="150"/>
      <c r="BF2136" s="150"/>
      <c r="BG2136" s="150"/>
      <c r="BH2136" s="150"/>
    </row>
    <row r="2137" spans="1:60" outlineLevel="1" x14ac:dyDescent="0.2">
      <c r="A2137" s="157"/>
      <c r="B2137" s="158"/>
      <c r="C2137" s="199" t="s">
        <v>1952</v>
      </c>
      <c r="D2137" s="189"/>
      <c r="E2137" s="190"/>
      <c r="F2137" s="159"/>
      <c r="G2137" s="159"/>
      <c r="H2137" s="159"/>
      <c r="I2137" s="159"/>
      <c r="J2137" s="159"/>
      <c r="K2137" s="159"/>
      <c r="L2137" s="159"/>
      <c r="M2137" s="159"/>
      <c r="N2137" s="159"/>
      <c r="O2137" s="159"/>
      <c r="P2137" s="159"/>
      <c r="Q2137" s="159"/>
      <c r="R2137" s="159"/>
      <c r="S2137" s="159"/>
      <c r="T2137" s="159"/>
      <c r="U2137" s="159"/>
      <c r="V2137" s="159"/>
      <c r="W2137" s="159"/>
      <c r="X2137" s="159"/>
      <c r="Y2137" s="150"/>
      <c r="Z2137" s="150"/>
      <c r="AA2137" s="150"/>
      <c r="AB2137" s="150"/>
      <c r="AC2137" s="150"/>
      <c r="AD2137" s="150"/>
      <c r="AE2137" s="150"/>
      <c r="AF2137" s="150"/>
      <c r="AG2137" s="150" t="s">
        <v>247</v>
      </c>
      <c r="AH2137" s="150">
        <v>0</v>
      </c>
      <c r="AI2137" s="150"/>
      <c r="AJ2137" s="150"/>
      <c r="AK2137" s="150"/>
      <c r="AL2137" s="150"/>
      <c r="AM2137" s="150"/>
      <c r="AN2137" s="150"/>
      <c r="AO2137" s="150"/>
      <c r="AP2137" s="150"/>
      <c r="AQ2137" s="150"/>
      <c r="AR2137" s="150"/>
      <c r="AS2137" s="150"/>
      <c r="AT2137" s="150"/>
      <c r="AU2137" s="150"/>
      <c r="AV2137" s="150"/>
      <c r="AW2137" s="150"/>
      <c r="AX2137" s="150"/>
      <c r="AY2137" s="150"/>
      <c r="AZ2137" s="150"/>
      <c r="BA2137" s="150"/>
      <c r="BB2137" s="150"/>
      <c r="BC2137" s="150"/>
      <c r="BD2137" s="150"/>
      <c r="BE2137" s="150"/>
      <c r="BF2137" s="150"/>
      <c r="BG2137" s="150"/>
      <c r="BH2137" s="150"/>
    </row>
    <row r="2138" spans="1:60" outlineLevel="1" x14ac:dyDescent="0.2">
      <c r="A2138" s="157"/>
      <c r="B2138" s="158"/>
      <c r="C2138" s="199" t="s">
        <v>1885</v>
      </c>
      <c r="D2138" s="189"/>
      <c r="E2138" s="190">
        <v>2</v>
      </c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9"/>
      <c r="T2138" s="159"/>
      <c r="U2138" s="159"/>
      <c r="V2138" s="159"/>
      <c r="W2138" s="159"/>
      <c r="X2138" s="159"/>
      <c r="Y2138" s="150"/>
      <c r="Z2138" s="150"/>
      <c r="AA2138" s="150"/>
      <c r="AB2138" s="150"/>
      <c r="AC2138" s="150"/>
      <c r="AD2138" s="150"/>
      <c r="AE2138" s="150"/>
      <c r="AF2138" s="150"/>
      <c r="AG2138" s="150" t="s">
        <v>247</v>
      </c>
      <c r="AH2138" s="150">
        <v>0</v>
      </c>
      <c r="AI2138" s="150"/>
      <c r="AJ2138" s="150"/>
      <c r="AK2138" s="150"/>
      <c r="AL2138" s="150"/>
      <c r="AM2138" s="150"/>
      <c r="AN2138" s="150"/>
      <c r="AO2138" s="150"/>
      <c r="AP2138" s="150"/>
      <c r="AQ2138" s="150"/>
      <c r="AR2138" s="150"/>
      <c r="AS2138" s="150"/>
      <c r="AT2138" s="150"/>
      <c r="AU2138" s="150"/>
      <c r="AV2138" s="150"/>
      <c r="AW2138" s="150"/>
      <c r="AX2138" s="150"/>
      <c r="AY2138" s="150"/>
      <c r="AZ2138" s="150"/>
      <c r="BA2138" s="150"/>
      <c r="BB2138" s="150"/>
      <c r="BC2138" s="150"/>
      <c r="BD2138" s="150"/>
      <c r="BE2138" s="150"/>
      <c r="BF2138" s="150"/>
      <c r="BG2138" s="150"/>
      <c r="BH2138" s="150"/>
    </row>
    <row r="2139" spans="1:60" ht="22.5" outlineLevel="1" x14ac:dyDescent="0.2">
      <c r="A2139" s="167">
        <v>334</v>
      </c>
      <c r="B2139" s="168" t="s">
        <v>1956</v>
      </c>
      <c r="C2139" s="184" t="s">
        <v>1957</v>
      </c>
      <c r="D2139" s="169" t="s">
        <v>420</v>
      </c>
      <c r="E2139" s="170">
        <v>1</v>
      </c>
      <c r="F2139" s="171">
        <v>33680</v>
      </c>
      <c r="G2139" s="172">
        <f>ROUND(E2139*F2139,2)</f>
        <v>33680</v>
      </c>
      <c r="H2139" s="171">
        <v>0</v>
      </c>
      <c r="I2139" s="172">
        <f>ROUND(E2139*H2139,2)</f>
        <v>0</v>
      </c>
      <c r="J2139" s="171">
        <v>33680</v>
      </c>
      <c r="K2139" s="172">
        <f>ROUND(E2139*J2139,2)</f>
        <v>33680</v>
      </c>
      <c r="L2139" s="172">
        <v>21</v>
      </c>
      <c r="M2139" s="172">
        <f>G2139*(1+L2139/100)</f>
        <v>40752.799999999996</v>
      </c>
      <c r="N2139" s="172">
        <v>0</v>
      </c>
      <c r="O2139" s="172">
        <f>ROUND(E2139*N2139,2)</f>
        <v>0</v>
      </c>
      <c r="P2139" s="172">
        <v>0</v>
      </c>
      <c r="Q2139" s="172">
        <f>ROUND(E2139*P2139,2)</f>
        <v>0</v>
      </c>
      <c r="R2139" s="172"/>
      <c r="S2139" s="172" t="s">
        <v>438</v>
      </c>
      <c r="T2139" s="173" t="s">
        <v>202</v>
      </c>
      <c r="U2139" s="159">
        <v>0</v>
      </c>
      <c r="V2139" s="159">
        <f>ROUND(E2139*U2139,2)</f>
        <v>0</v>
      </c>
      <c r="W2139" s="159"/>
      <c r="X2139" s="159" t="s">
        <v>242</v>
      </c>
      <c r="Y2139" s="150"/>
      <c r="Z2139" s="150"/>
      <c r="AA2139" s="150"/>
      <c r="AB2139" s="150"/>
      <c r="AC2139" s="150"/>
      <c r="AD2139" s="150"/>
      <c r="AE2139" s="150"/>
      <c r="AF2139" s="150"/>
      <c r="AG2139" s="150" t="s">
        <v>243</v>
      </c>
      <c r="AH2139" s="150"/>
      <c r="AI2139" s="150"/>
      <c r="AJ2139" s="150"/>
      <c r="AK2139" s="150"/>
      <c r="AL2139" s="150"/>
      <c r="AM2139" s="150"/>
      <c r="AN2139" s="150"/>
      <c r="AO2139" s="150"/>
      <c r="AP2139" s="150"/>
      <c r="AQ2139" s="150"/>
      <c r="AR2139" s="150"/>
      <c r="AS2139" s="150"/>
      <c r="AT2139" s="150"/>
      <c r="AU2139" s="150"/>
      <c r="AV2139" s="150"/>
      <c r="AW2139" s="150"/>
      <c r="AX2139" s="150"/>
      <c r="AY2139" s="150"/>
      <c r="AZ2139" s="150"/>
      <c r="BA2139" s="150"/>
      <c r="BB2139" s="150"/>
      <c r="BC2139" s="150"/>
      <c r="BD2139" s="150"/>
      <c r="BE2139" s="150"/>
      <c r="BF2139" s="150"/>
      <c r="BG2139" s="150"/>
      <c r="BH2139" s="150"/>
    </row>
    <row r="2140" spans="1:60" outlineLevel="1" x14ac:dyDescent="0.2">
      <c r="A2140" s="157"/>
      <c r="B2140" s="158"/>
      <c r="C2140" s="262" t="s">
        <v>1946</v>
      </c>
      <c r="D2140" s="263"/>
      <c r="E2140" s="263"/>
      <c r="F2140" s="263"/>
      <c r="G2140" s="263"/>
      <c r="H2140" s="159"/>
      <c r="I2140" s="159"/>
      <c r="J2140" s="159"/>
      <c r="K2140" s="159"/>
      <c r="L2140" s="159"/>
      <c r="M2140" s="159"/>
      <c r="N2140" s="159"/>
      <c r="O2140" s="159"/>
      <c r="P2140" s="159"/>
      <c r="Q2140" s="159"/>
      <c r="R2140" s="159"/>
      <c r="S2140" s="159"/>
      <c r="T2140" s="159"/>
      <c r="U2140" s="159"/>
      <c r="V2140" s="159"/>
      <c r="W2140" s="159"/>
      <c r="X2140" s="159"/>
      <c r="Y2140" s="150"/>
      <c r="Z2140" s="150"/>
      <c r="AA2140" s="150"/>
      <c r="AB2140" s="150"/>
      <c r="AC2140" s="150"/>
      <c r="AD2140" s="150"/>
      <c r="AE2140" s="150"/>
      <c r="AF2140" s="150"/>
      <c r="AG2140" s="150" t="s">
        <v>206</v>
      </c>
      <c r="AH2140" s="150"/>
      <c r="AI2140" s="150"/>
      <c r="AJ2140" s="150"/>
      <c r="AK2140" s="150"/>
      <c r="AL2140" s="150"/>
      <c r="AM2140" s="150"/>
      <c r="AN2140" s="150"/>
      <c r="AO2140" s="150"/>
      <c r="AP2140" s="150"/>
      <c r="AQ2140" s="150"/>
      <c r="AR2140" s="150"/>
      <c r="AS2140" s="150"/>
      <c r="AT2140" s="150"/>
      <c r="AU2140" s="150"/>
      <c r="AV2140" s="150"/>
      <c r="AW2140" s="150"/>
      <c r="AX2140" s="150"/>
      <c r="AY2140" s="150"/>
      <c r="AZ2140" s="150"/>
      <c r="BA2140" s="150"/>
      <c r="BB2140" s="150"/>
      <c r="BC2140" s="150"/>
      <c r="BD2140" s="150"/>
      <c r="BE2140" s="150"/>
      <c r="BF2140" s="150"/>
      <c r="BG2140" s="150"/>
      <c r="BH2140" s="150"/>
    </row>
    <row r="2141" spans="1:60" outlineLevel="1" x14ac:dyDescent="0.2">
      <c r="A2141" s="157"/>
      <c r="B2141" s="158"/>
      <c r="C2141" s="271" t="s">
        <v>2534</v>
      </c>
      <c r="D2141" s="272"/>
      <c r="E2141" s="272"/>
      <c r="F2141" s="272"/>
      <c r="G2141" s="272"/>
      <c r="H2141" s="159"/>
      <c r="I2141" s="159"/>
      <c r="J2141" s="159"/>
      <c r="K2141" s="159"/>
      <c r="L2141" s="159"/>
      <c r="M2141" s="159"/>
      <c r="N2141" s="159"/>
      <c r="O2141" s="159"/>
      <c r="P2141" s="159"/>
      <c r="Q2141" s="159"/>
      <c r="R2141" s="159"/>
      <c r="S2141" s="159"/>
      <c r="T2141" s="159"/>
      <c r="U2141" s="159"/>
      <c r="V2141" s="159"/>
      <c r="W2141" s="159"/>
      <c r="X2141" s="159"/>
      <c r="Y2141" s="150"/>
      <c r="Z2141" s="150"/>
      <c r="AA2141" s="150"/>
      <c r="AB2141" s="150"/>
      <c r="AC2141" s="150"/>
      <c r="AD2141" s="150"/>
      <c r="AE2141" s="150"/>
      <c r="AF2141" s="150"/>
      <c r="AG2141" s="150" t="s">
        <v>206</v>
      </c>
      <c r="AH2141" s="150"/>
      <c r="AI2141" s="150"/>
      <c r="AJ2141" s="150"/>
      <c r="AK2141" s="150"/>
      <c r="AL2141" s="150"/>
      <c r="AM2141" s="150"/>
      <c r="AN2141" s="150"/>
      <c r="AO2141" s="150"/>
      <c r="AP2141" s="150"/>
      <c r="AQ2141" s="150"/>
      <c r="AR2141" s="150"/>
      <c r="AS2141" s="150"/>
      <c r="AT2141" s="150"/>
      <c r="AU2141" s="150"/>
      <c r="AV2141" s="150"/>
      <c r="AW2141" s="150"/>
      <c r="AX2141" s="150"/>
      <c r="AY2141" s="150"/>
      <c r="AZ2141" s="150"/>
      <c r="BA2141" s="150"/>
      <c r="BB2141" s="150"/>
      <c r="BC2141" s="150"/>
      <c r="BD2141" s="150"/>
      <c r="BE2141" s="150"/>
      <c r="BF2141" s="150"/>
      <c r="BG2141" s="150"/>
      <c r="BH2141" s="150"/>
    </row>
    <row r="2142" spans="1:60" outlineLevel="1" x14ac:dyDescent="0.2">
      <c r="A2142" s="157"/>
      <c r="B2142" s="158"/>
      <c r="C2142" s="271" t="s">
        <v>1947</v>
      </c>
      <c r="D2142" s="272"/>
      <c r="E2142" s="272"/>
      <c r="F2142" s="272"/>
      <c r="G2142" s="272"/>
      <c r="H2142" s="159"/>
      <c r="I2142" s="159"/>
      <c r="J2142" s="159"/>
      <c r="K2142" s="159"/>
      <c r="L2142" s="159"/>
      <c r="M2142" s="159"/>
      <c r="N2142" s="159"/>
      <c r="O2142" s="159"/>
      <c r="P2142" s="159"/>
      <c r="Q2142" s="159"/>
      <c r="R2142" s="159"/>
      <c r="S2142" s="159"/>
      <c r="T2142" s="159"/>
      <c r="U2142" s="159"/>
      <c r="V2142" s="159"/>
      <c r="W2142" s="159"/>
      <c r="X2142" s="159"/>
      <c r="Y2142" s="150"/>
      <c r="Z2142" s="150"/>
      <c r="AA2142" s="150"/>
      <c r="AB2142" s="150"/>
      <c r="AC2142" s="150"/>
      <c r="AD2142" s="150"/>
      <c r="AE2142" s="150"/>
      <c r="AF2142" s="150"/>
      <c r="AG2142" s="150" t="s">
        <v>206</v>
      </c>
      <c r="AH2142" s="150"/>
      <c r="AI2142" s="150"/>
      <c r="AJ2142" s="150"/>
      <c r="AK2142" s="150"/>
      <c r="AL2142" s="150"/>
      <c r="AM2142" s="150"/>
      <c r="AN2142" s="150"/>
      <c r="AO2142" s="150"/>
      <c r="AP2142" s="150"/>
      <c r="AQ2142" s="150"/>
      <c r="AR2142" s="150"/>
      <c r="AS2142" s="150"/>
      <c r="AT2142" s="150"/>
      <c r="AU2142" s="150"/>
      <c r="AV2142" s="150"/>
      <c r="AW2142" s="150"/>
      <c r="AX2142" s="150"/>
      <c r="AY2142" s="150"/>
      <c r="AZ2142" s="150"/>
      <c r="BA2142" s="150"/>
      <c r="BB2142" s="150"/>
      <c r="BC2142" s="150"/>
      <c r="BD2142" s="150"/>
      <c r="BE2142" s="150"/>
      <c r="BF2142" s="150"/>
      <c r="BG2142" s="150"/>
      <c r="BH2142" s="150"/>
    </row>
    <row r="2143" spans="1:60" outlineLevel="1" x14ac:dyDescent="0.2">
      <c r="A2143" s="157"/>
      <c r="B2143" s="158"/>
      <c r="C2143" s="271" t="s">
        <v>1948</v>
      </c>
      <c r="D2143" s="272"/>
      <c r="E2143" s="272"/>
      <c r="F2143" s="272"/>
      <c r="G2143" s="272"/>
      <c r="H2143" s="159"/>
      <c r="I2143" s="159"/>
      <c r="J2143" s="159"/>
      <c r="K2143" s="159"/>
      <c r="L2143" s="159"/>
      <c r="M2143" s="159"/>
      <c r="N2143" s="159"/>
      <c r="O2143" s="159"/>
      <c r="P2143" s="159"/>
      <c r="Q2143" s="159"/>
      <c r="R2143" s="159"/>
      <c r="S2143" s="159"/>
      <c r="T2143" s="159"/>
      <c r="U2143" s="159"/>
      <c r="V2143" s="159"/>
      <c r="W2143" s="159"/>
      <c r="X2143" s="159"/>
      <c r="Y2143" s="150"/>
      <c r="Z2143" s="150"/>
      <c r="AA2143" s="150"/>
      <c r="AB2143" s="150"/>
      <c r="AC2143" s="150"/>
      <c r="AD2143" s="150"/>
      <c r="AE2143" s="150"/>
      <c r="AF2143" s="150"/>
      <c r="AG2143" s="150" t="s">
        <v>206</v>
      </c>
      <c r="AH2143" s="150"/>
      <c r="AI2143" s="150"/>
      <c r="AJ2143" s="150"/>
      <c r="AK2143" s="150"/>
      <c r="AL2143" s="150"/>
      <c r="AM2143" s="150"/>
      <c r="AN2143" s="150"/>
      <c r="AO2143" s="150"/>
      <c r="AP2143" s="150"/>
      <c r="AQ2143" s="150"/>
      <c r="AR2143" s="150"/>
      <c r="AS2143" s="150"/>
      <c r="AT2143" s="150"/>
      <c r="AU2143" s="150"/>
      <c r="AV2143" s="150"/>
      <c r="AW2143" s="150"/>
      <c r="AX2143" s="150"/>
      <c r="AY2143" s="150"/>
      <c r="AZ2143" s="150"/>
      <c r="BA2143" s="150"/>
      <c r="BB2143" s="150"/>
      <c r="BC2143" s="150"/>
      <c r="BD2143" s="150"/>
      <c r="BE2143" s="150"/>
      <c r="BF2143" s="150"/>
      <c r="BG2143" s="150"/>
      <c r="BH2143" s="150"/>
    </row>
    <row r="2144" spans="1:60" outlineLevel="1" x14ac:dyDescent="0.2">
      <c r="A2144" s="157"/>
      <c r="B2144" s="158"/>
      <c r="C2144" s="271" t="s">
        <v>1949</v>
      </c>
      <c r="D2144" s="272"/>
      <c r="E2144" s="272"/>
      <c r="F2144" s="272"/>
      <c r="G2144" s="272"/>
      <c r="H2144" s="159"/>
      <c r="I2144" s="159"/>
      <c r="J2144" s="159"/>
      <c r="K2144" s="159"/>
      <c r="L2144" s="159"/>
      <c r="M2144" s="159"/>
      <c r="N2144" s="159"/>
      <c r="O2144" s="159"/>
      <c r="P2144" s="159"/>
      <c r="Q2144" s="159"/>
      <c r="R2144" s="159"/>
      <c r="S2144" s="159"/>
      <c r="T2144" s="159"/>
      <c r="U2144" s="159"/>
      <c r="V2144" s="159"/>
      <c r="W2144" s="159"/>
      <c r="X2144" s="159"/>
      <c r="Y2144" s="150"/>
      <c r="Z2144" s="150"/>
      <c r="AA2144" s="150"/>
      <c r="AB2144" s="150"/>
      <c r="AC2144" s="150"/>
      <c r="AD2144" s="150"/>
      <c r="AE2144" s="150"/>
      <c r="AF2144" s="150"/>
      <c r="AG2144" s="150" t="s">
        <v>206</v>
      </c>
      <c r="AH2144" s="150"/>
      <c r="AI2144" s="150"/>
      <c r="AJ2144" s="150"/>
      <c r="AK2144" s="150"/>
      <c r="AL2144" s="150"/>
      <c r="AM2144" s="150"/>
      <c r="AN2144" s="150"/>
      <c r="AO2144" s="150"/>
      <c r="AP2144" s="150"/>
      <c r="AQ2144" s="150"/>
      <c r="AR2144" s="150"/>
      <c r="AS2144" s="150"/>
      <c r="AT2144" s="150"/>
      <c r="AU2144" s="150"/>
      <c r="AV2144" s="150"/>
      <c r="AW2144" s="150"/>
      <c r="AX2144" s="150"/>
      <c r="AY2144" s="150"/>
      <c r="AZ2144" s="150"/>
      <c r="BA2144" s="150"/>
      <c r="BB2144" s="150"/>
      <c r="BC2144" s="150"/>
      <c r="BD2144" s="150"/>
      <c r="BE2144" s="150"/>
      <c r="BF2144" s="150"/>
      <c r="BG2144" s="150"/>
      <c r="BH2144" s="150"/>
    </row>
    <row r="2145" spans="1:60" outlineLevel="1" x14ac:dyDescent="0.2">
      <c r="A2145" s="157"/>
      <c r="B2145" s="158"/>
      <c r="C2145" s="271" t="s">
        <v>1950</v>
      </c>
      <c r="D2145" s="272"/>
      <c r="E2145" s="272"/>
      <c r="F2145" s="272"/>
      <c r="G2145" s="272"/>
      <c r="H2145" s="159"/>
      <c r="I2145" s="159"/>
      <c r="J2145" s="159"/>
      <c r="K2145" s="159"/>
      <c r="L2145" s="159"/>
      <c r="M2145" s="159"/>
      <c r="N2145" s="159"/>
      <c r="O2145" s="159"/>
      <c r="P2145" s="159"/>
      <c r="Q2145" s="159"/>
      <c r="R2145" s="159"/>
      <c r="S2145" s="159"/>
      <c r="T2145" s="159"/>
      <c r="U2145" s="159"/>
      <c r="V2145" s="159"/>
      <c r="W2145" s="159"/>
      <c r="X2145" s="159"/>
      <c r="Y2145" s="150"/>
      <c r="Z2145" s="150"/>
      <c r="AA2145" s="150"/>
      <c r="AB2145" s="150"/>
      <c r="AC2145" s="150"/>
      <c r="AD2145" s="150"/>
      <c r="AE2145" s="150"/>
      <c r="AF2145" s="150"/>
      <c r="AG2145" s="150" t="s">
        <v>206</v>
      </c>
      <c r="AH2145" s="150"/>
      <c r="AI2145" s="150"/>
      <c r="AJ2145" s="150"/>
      <c r="AK2145" s="150"/>
      <c r="AL2145" s="150"/>
      <c r="AM2145" s="150"/>
      <c r="AN2145" s="150"/>
      <c r="AO2145" s="150"/>
      <c r="AP2145" s="150"/>
      <c r="AQ2145" s="150"/>
      <c r="AR2145" s="150"/>
      <c r="AS2145" s="150"/>
      <c r="AT2145" s="150"/>
      <c r="AU2145" s="150"/>
      <c r="AV2145" s="150"/>
      <c r="AW2145" s="150"/>
      <c r="AX2145" s="150"/>
      <c r="AY2145" s="150"/>
      <c r="AZ2145" s="150"/>
      <c r="BA2145" s="150"/>
      <c r="BB2145" s="150"/>
      <c r="BC2145" s="150"/>
      <c r="BD2145" s="150"/>
      <c r="BE2145" s="150"/>
      <c r="BF2145" s="150"/>
      <c r="BG2145" s="150"/>
      <c r="BH2145" s="150"/>
    </row>
    <row r="2146" spans="1:60" outlineLevel="1" x14ac:dyDescent="0.2">
      <c r="A2146" s="157"/>
      <c r="B2146" s="158"/>
      <c r="C2146" s="271" t="s">
        <v>1951</v>
      </c>
      <c r="D2146" s="272"/>
      <c r="E2146" s="272"/>
      <c r="F2146" s="272"/>
      <c r="G2146" s="272"/>
      <c r="H2146" s="159"/>
      <c r="I2146" s="159"/>
      <c r="J2146" s="159"/>
      <c r="K2146" s="159"/>
      <c r="L2146" s="159"/>
      <c r="M2146" s="159"/>
      <c r="N2146" s="159"/>
      <c r="O2146" s="159"/>
      <c r="P2146" s="159"/>
      <c r="Q2146" s="159"/>
      <c r="R2146" s="159"/>
      <c r="S2146" s="159"/>
      <c r="T2146" s="159"/>
      <c r="U2146" s="159"/>
      <c r="V2146" s="159"/>
      <c r="W2146" s="159"/>
      <c r="X2146" s="159"/>
      <c r="Y2146" s="150"/>
      <c r="Z2146" s="150"/>
      <c r="AA2146" s="150"/>
      <c r="AB2146" s="150"/>
      <c r="AC2146" s="150"/>
      <c r="AD2146" s="150"/>
      <c r="AE2146" s="150"/>
      <c r="AF2146" s="150"/>
      <c r="AG2146" s="150" t="s">
        <v>206</v>
      </c>
      <c r="AH2146" s="150"/>
      <c r="AI2146" s="150"/>
      <c r="AJ2146" s="150"/>
      <c r="AK2146" s="150"/>
      <c r="AL2146" s="150"/>
      <c r="AM2146" s="150"/>
      <c r="AN2146" s="150"/>
      <c r="AO2146" s="150"/>
      <c r="AP2146" s="150"/>
      <c r="AQ2146" s="150"/>
      <c r="AR2146" s="150"/>
      <c r="AS2146" s="150"/>
      <c r="AT2146" s="150"/>
      <c r="AU2146" s="150"/>
      <c r="AV2146" s="150"/>
      <c r="AW2146" s="150"/>
      <c r="AX2146" s="150"/>
      <c r="AY2146" s="150"/>
      <c r="AZ2146" s="150"/>
      <c r="BA2146" s="150"/>
      <c r="BB2146" s="150"/>
      <c r="BC2146" s="150"/>
      <c r="BD2146" s="150"/>
      <c r="BE2146" s="150"/>
      <c r="BF2146" s="150"/>
      <c r="BG2146" s="150"/>
      <c r="BH2146" s="150"/>
    </row>
    <row r="2147" spans="1:60" outlineLevel="1" x14ac:dyDescent="0.2">
      <c r="A2147" s="157"/>
      <c r="B2147" s="158"/>
      <c r="C2147" s="271" t="s">
        <v>1958</v>
      </c>
      <c r="D2147" s="272"/>
      <c r="E2147" s="272"/>
      <c r="F2147" s="272"/>
      <c r="G2147" s="272"/>
      <c r="H2147" s="159"/>
      <c r="I2147" s="159"/>
      <c r="J2147" s="159"/>
      <c r="K2147" s="159"/>
      <c r="L2147" s="159"/>
      <c r="M2147" s="159"/>
      <c r="N2147" s="159"/>
      <c r="O2147" s="159"/>
      <c r="P2147" s="159"/>
      <c r="Q2147" s="159"/>
      <c r="R2147" s="159"/>
      <c r="S2147" s="159"/>
      <c r="T2147" s="159"/>
      <c r="U2147" s="159"/>
      <c r="V2147" s="159"/>
      <c r="W2147" s="159"/>
      <c r="X2147" s="159"/>
      <c r="Y2147" s="150"/>
      <c r="Z2147" s="150"/>
      <c r="AA2147" s="150"/>
      <c r="AB2147" s="150"/>
      <c r="AC2147" s="150"/>
      <c r="AD2147" s="150"/>
      <c r="AE2147" s="150"/>
      <c r="AF2147" s="150"/>
      <c r="AG2147" s="150" t="s">
        <v>206</v>
      </c>
      <c r="AH2147" s="150"/>
      <c r="AI2147" s="150"/>
      <c r="AJ2147" s="150"/>
      <c r="AK2147" s="150"/>
      <c r="AL2147" s="150"/>
      <c r="AM2147" s="150"/>
      <c r="AN2147" s="150"/>
      <c r="AO2147" s="150"/>
      <c r="AP2147" s="150"/>
      <c r="AQ2147" s="150"/>
      <c r="AR2147" s="150"/>
      <c r="AS2147" s="150"/>
      <c r="AT2147" s="150"/>
      <c r="AU2147" s="150"/>
      <c r="AV2147" s="150"/>
      <c r="AW2147" s="150"/>
      <c r="AX2147" s="150"/>
      <c r="AY2147" s="150"/>
      <c r="AZ2147" s="150"/>
      <c r="BA2147" s="150"/>
      <c r="BB2147" s="150"/>
      <c r="BC2147" s="150"/>
      <c r="BD2147" s="150"/>
      <c r="BE2147" s="150"/>
      <c r="BF2147" s="150"/>
      <c r="BG2147" s="150"/>
      <c r="BH2147" s="150"/>
    </row>
    <row r="2148" spans="1:60" outlineLevel="1" x14ac:dyDescent="0.2">
      <c r="A2148" s="157"/>
      <c r="B2148" s="158"/>
      <c r="C2148" s="199" t="s">
        <v>1952</v>
      </c>
      <c r="D2148" s="189"/>
      <c r="E2148" s="190"/>
      <c r="F2148" s="159"/>
      <c r="G2148" s="159"/>
      <c r="H2148" s="159"/>
      <c r="I2148" s="159"/>
      <c r="J2148" s="159"/>
      <c r="K2148" s="159"/>
      <c r="L2148" s="159"/>
      <c r="M2148" s="159"/>
      <c r="N2148" s="159"/>
      <c r="O2148" s="159"/>
      <c r="P2148" s="159"/>
      <c r="Q2148" s="159"/>
      <c r="R2148" s="159"/>
      <c r="S2148" s="159"/>
      <c r="T2148" s="159"/>
      <c r="U2148" s="159"/>
      <c r="V2148" s="159"/>
      <c r="W2148" s="159"/>
      <c r="X2148" s="159"/>
      <c r="Y2148" s="150"/>
      <c r="Z2148" s="150"/>
      <c r="AA2148" s="150"/>
      <c r="AB2148" s="150"/>
      <c r="AC2148" s="150"/>
      <c r="AD2148" s="150"/>
      <c r="AE2148" s="150"/>
      <c r="AF2148" s="150"/>
      <c r="AG2148" s="150" t="s">
        <v>247</v>
      </c>
      <c r="AH2148" s="150">
        <v>0</v>
      </c>
      <c r="AI2148" s="150"/>
      <c r="AJ2148" s="150"/>
      <c r="AK2148" s="150"/>
      <c r="AL2148" s="150"/>
      <c r="AM2148" s="150"/>
      <c r="AN2148" s="150"/>
      <c r="AO2148" s="150"/>
      <c r="AP2148" s="150"/>
      <c r="AQ2148" s="150"/>
      <c r="AR2148" s="150"/>
      <c r="AS2148" s="150"/>
      <c r="AT2148" s="150"/>
      <c r="AU2148" s="150"/>
      <c r="AV2148" s="150"/>
      <c r="AW2148" s="150"/>
      <c r="AX2148" s="150"/>
      <c r="AY2148" s="150"/>
      <c r="AZ2148" s="150"/>
      <c r="BA2148" s="150"/>
      <c r="BB2148" s="150"/>
      <c r="BC2148" s="150"/>
      <c r="BD2148" s="150"/>
      <c r="BE2148" s="150"/>
      <c r="BF2148" s="150"/>
      <c r="BG2148" s="150"/>
      <c r="BH2148" s="150"/>
    </row>
    <row r="2149" spans="1:60" outlineLevel="1" x14ac:dyDescent="0.2">
      <c r="A2149" s="157"/>
      <c r="B2149" s="158"/>
      <c r="C2149" s="199" t="s">
        <v>439</v>
      </c>
      <c r="D2149" s="189"/>
      <c r="E2149" s="190">
        <v>1</v>
      </c>
      <c r="F2149" s="159"/>
      <c r="G2149" s="159"/>
      <c r="H2149" s="159"/>
      <c r="I2149" s="159"/>
      <c r="J2149" s="159"/>
      <c r="K2149" s="159"/>
      <c r="L2149" s="159"/>
      <c r="M2149" s="159"/>
      <c r="N2149" s="159"/>
      <c r="O2149" s="159"/>
      <c r="P2149" s="159"/>
      <c r="Q2149" s="159"/>
      <c r="R2149" s="159"/>
      <c r="S2149" s="159"/>
      <c r="T2149" s="159"/>
      <c r="U2149" s="159"/>
      <c r="V2149" s="159"/>
      <c r="W2149" s="159"/>
      <c r="X2149" s="159"/>
      <c r="Y2149" s="150"/>
      <c r="Z2149" s="150"/>
      <c r="AA2149" s="150"/>
      <c r="AB2149" s="150"/>
      <c r="AC2149" s="150"/>
      <c r="AD2149" s="150"/>
      <c r="AE2149" s="150"/>
      <c r="AF2149" s="150"/>
      <c r="AG2149" s="150" t="s">
        <v>247</v>
      </c>
      <c r="AH2149" s="150">
        <v>0</v>
      </c>
      <c r="AI2149" s="150"/>
      <c r="AJ2149" s="150"/>
      <c r="AK2149" s="150"/>
      <c r="AL2149" s="150"/>
      <c r="AM2149" s="150"/>
      <c r="AN2149" s="150"/>
      <c r="AO2149" s="150"/>
      <c r="AP2149" s="150"/>
      <c r="AQ2149" s="150"/>
      <c r="AR2149" s="150"/>
      <c r="AS2149" s="150"/>
      <c r="AT2149" s="150"/>
      <c r="AU2149" s="150"/>
      <c r="AV2149" s="150"/>
      <c r="AW2149" s="150"/>
      <c r="AX2149" s="150"/>
      <c r="AY2149" s="150"/>
      <c r="AZ2149" s="150"/>
      <c r="BA2149" s="150"/>
      <c r="BB2149" s="150"/>
      <c r="BC2149" s="150"/>
      <c r="BD2149" s="150"/>
      <c r="BE2149" s="150"/>
      <c r="BF2149" s="150"/>
      <c r="BG2149" s="150"/>
      <c r="BH2149" s="150"/>
    </row>
    <row r="2150" spans="1:60" outlineLevel="1" x14ac:dyDescent="0.2">
      <c r="A2150" s="167">
        <v>335</v>
      </c>
      <c r="B2150" s="168" t="s">
        <v>1959</v>
      </c>
      <c r="C2150" s="184" t="s">
        <v>1960</v>
      </c>
      <c r="D2150" s="169" t="s">
        <v>420</v>
      </c>
      <c r="E2150" s="170">
        <v>1</v>
      </c>
      <c r="F2150" s="171">
        <v>10600</v>
      </c>
      <c r="G2150" s="172">
        <f>ROUND(E2150*F2150,2)</f>
        <v>10600</v>
      </c>
      <c r="H2150" s="171">
        <v>0</v>
      </c>
      <c r="I2150" s="172">
        <f>ROUND(E2150*H2150,2)</f>
        <v>0</v>
      </c>
      <c r="J2150" s="171">
        <v>10600</v>
      </c>
      <c r="K2150" s="172">
        <f>ROUND(E2150*J2150,2)</f>
        <v>10600</v>
      </c>
      <c r="L2150" s="172">
        <v>21</v>
      </c>
      <c r="M2150" s="172">
        <f>G2150*(1+L2150/100)</f>
        <v>12826</v>
      </c>
      <c r="N2150" s="172">
        <v>0</v>
      </c>
      <c r="O2150" s="172">
        <f>ROUND(E2150*N2150,2)</f>
        <v>0</v>
      </c>
      <c r="P2150" s="172">
        <v>0</v>
      </c>
      <c r="Q2150" s="172">
        <f>ROUND(E2150*P2150,2)</f>
        <v>0</v>
      </c>
      <c r="R2150" s="172"/>
      <c r="S2150" s="172" t="s">
        <v>438</v>
      </c>
      <c r="T2150" s="173" t="s">
        <v>202</v>
      </c>
      <c r="U2150" s="159">
        <v>0</v>
      </c>
      <c r="V2150" s="159">
        <f>ROUND(E2150*U2150,2)</f>
        <v>0</v>
      </c>
      <c r="W2150" s="159"/>
      <c r="X2150" s="159" t="s">
        <v>242</v>
      </c>
      <c r="Y2150" s="150"/>
      <c r="Z2150" s="150"/>
      <c r="AA2150" s="150"/>
      <c r="AB2150" s="150"/>
      <c r="AC2150" s="150"/>
      <c r="AD2150" s="150"/>
      <c r="AE2150" s="150"/>
      <c r="AF2150" s="150"/>
      <c r="AG2150" s="150" t="s">
        <v>243</v>
      </c>
      <c r="AH2150" s="150"/>
      <c r="AI2150" s="150"/>
      <c r="AJ2150" s="150"/>
      <c r="AK2150" s="150"/>
      <c r="AL2150" s="150"/>
      <c r="AM2150" s="150"/>
      <c r="AN2150" s="150"/>
      <c r="AO2150" s="150"/>
      <c r="AP2150" s="150"/>
      <c r="AQ2150" s="150"/>
      <c r="AR2150" s="150"/>
      <c r="AS2150" s="150"/>
      <c r="AT2150" s="150"/>
      <c r="AU2150" s="150"/>
      <c r="AV2150" s="150"/>
      <c r="AW2150" s="150"/>
      <c r="AX2150" s="150"/>
      <c r="AY2150" s="150"/>
      <c r="AZ2150" s="150"/>
      <c r="BA2150" s="150"/>
      <c r="BB2150" s="150"/>
      <c r="BC2150" s="150"/>
      <c r="BD2150" s="150"/>
      <c r="BE2150" s="150"/>
      <c r="BF2150" s="150"/>
      <c r="BG2150" s="150"/>
      <c r="BH2150" s="150"/>
    </row>
    <row r="2151" spans="1:60" outlineLevel="1" x14ac:dyDescent="0.2">
      <c r="A2151" s="157"/>
      <c r="B2151" s="158"/>
      <c r="C2151" s="262" t="s">
        <v>1946</v>
      </c>
      <c r="D2151" s="263"/>
      <c r="E2151" s="263"/>
      <c r="F2151" s="263"/>
      <c r="G2151" s="263"/>
      <c r="H2151" s="159"/>
      <c r="I2151" s="159"/>
      <c r="J2151" s="159"/>
      <c r="K2151" s="159"/>
      <c r="L2151" s="159"/>
      <c r="M2151" s="159"/>
      <c r="N2151" s="159"/>
      <c r="O2151" s="159"/>
      <c r="P2151" s="159"/>
      <c r="Q2151" s="159"/>
      <c r="R2151" s="159"/>
      <c r="S2151" s="159"/>
      <c r="T2151" s="159"/>
      <c r="U2151" s="159"/>
      <c r="V2151" s="159"/>
      <c r="W2151" s="159"/>
      <c r="X2151" s="159"/>
      <c r="Y2151" s="150"/>
      <c r="Z2151" s="150"/>
      <c r="AA2151" s="150"/>
      <c r="AB2151" s="150"/>
      <c r="AC2151" s="150"/>
      <c r="AD2151" s="150"/>
      <c r="AE2151" s="150"/>
      <c r="AF2151" s="150"/>
      <c r="AG2151" s="150" t="s">
        <v>206</v>
      </c>
      <c r="AH2151" s="150"/>
      <c r="AI2151" s="150"/>
      <c r="AJ2151" s="150"/>
      <c r="AK2151" s="150"/>
      <c r="AL2151" s="150"/>
      <c r="AM2151" s="150"/>
      <c r="AN2151" s="150"/>
      <c r="AO2151" s="150"/>
      <c r="AP2151" s="150"/>
      <c r="AQ2151" s="150"/>
      <c r="AR2151" s="150"/>
      <c r="AS2151" s="150"/>
      <c r="AT2151" s="150"/>
      <c r="AU2151" s="150"/>
      <c r="AV2151" s="150"/>
      <c r="AW2151" s="150"/>
      <c r="AX2151" s="150"/>
      <c r="AY2151" s="150"/>
      <c r="AZ2151" s="150"/>
      <c r="BA2151" s="150"/>
      <c r="BB2151" s="150"/>
      <c r="BC2151" s="150"/>
      <c r="BD2151" s="150"/>
      <c r="BE2151" s="150"/>
      <c r="BF2151" s="150"/>
      <c r="BG2151" s="150"/>
      <c r="BH2151" s="150"/>
    </row>
    <row r="2152" spans="1:60" outlineLevel="1" x14ac:dyDescent="0.2">
      <c r="A2152" s="157"/>
      <c r="B2152" s="158"/>
      <c r="C2152" s="271" t="s">
        <v>2534</v>
      </c>
      <c r="D2152" s="272"/>
      <c r="E2152" s="272"/>
      <c r="F2152" s="272"/>
      <c r="G2152" s="272"/>
      <c r="H2152" s="159"/>
      <c r="I2152" s="159"/>
      <c r="J2152" s="159"/>
      <c r="K2152" s="159"/>
      <c r="L2152" s="159"/>
      <c r="M2152" s="159"/>
      <c r="N2152" s="159"/>
      <c r="O2152" s="159"/>
      <c r="P2152" s="159"/>
      <c r="Q2152" s="159"/>
      <c r="R2152" s="159"/>
      <c r="S2152" s="159"/>
      <c r="T2152" s="159"/>
      <c r="U2152" s="159"/>
      <c r="V2152" s="159"/>
      <c r="W2152" s="159"/>
      <c r="X2152" s="159"/>
      <c r="Y2152" s="150"/>
      <c r="Z2152" s="150"/>
      <c r="AA2152" s="150"/>
      <c r="AB2152" s="150"/>
      <c r="AC2152" s="150"/>
      <c r="AD2152" s="150"/>
      <c r="AE2152" s="150"/>
      <c r="AF2152" s="150"/>
      <c r="AG2152" s="150" t="s">
        <v>206</v>
      </c>
      <c r="AH2152" s="150"/>
      <c r="AI2152" s="150"/>
      <c r="AJ2152" s="150"/>
      <c r="AK2152" s="150"/>
      <c r="AL2152" s="150"/>
      <c r="AM2152" s="150"/>
      <c r="AN2152" s="150"/>
      <c r="AO2152" s="150"/>
      <c r="AP2152" s="150"/>
      <c r="AQ2152" s="150"/>
      <c r="AR2152" s="150"/>
      <c r="AS2152" s="150"/>
      <c r="AT2152" s="150"/>
      <c r="AU2152" s="150"/>
      <c r="AV2152" s="150"/>
      <c r="AW2152" s="150"/>
      <c r="AX2152" s="150"/>
      <c r="AY2152" s="150"/>
      <c r="AZ2152" s="150"/>
      <c r="BA2152" s="150"/>
      <c r="BB2152" s="150"/>
      <c r="BC2152" s="150"/>
      <c r="BD2152" s="150"/>
      <c r="BE2152" s="150"/>
      <c r="BF2152" s="150"/>
      <c r="BG2152" s="150"/>
      <c r="BH2152" s="150"/>
    </row>
    <row r="2153" spans="1:60" outlineLevel="1" x14ac:dyDescent="0.2">
      <c r="A2153" s="157"/>
      <c r="B2153" s="158"/>
      <c r="C2153" s="271" t="s">
        <v>1947</v>
      </c>
      <c r="D2153" s="272"/>
      <c r="E2153" s="272"/>
      <c r="F2153" s="272"/>
      <c r="G2153" s="272"/>
      <c r="H2153" s="159"/>
      <c r="I2153" s="159"/>
      <c r="J2153" s="159"/>
      <c r="K2153" s="159"/>
      <c r="L2153" s="159"/>
      <c r="M2153" s="159"/>
      <c r="N2153" s="159"/>
      <c r="O2153" s="159"/>
      <c r="P2153" s="159"/>
      <c r="Q2153" s="159"/>
      <c r="R2153" s="159"/>
      <c r="S2153" s="159"/>
      <c r="T2153" s="159"/>
      <c r="U2153" s="159"/>
      <c r="V2153" s="159"/>
      <c r="W2153" s="159"/>
      <c r="X2153" s="159"/>
      <c r="Y2153" s="150"/>
      <c r="Z2153" s="150"/>
      <c r="AA2153" s="150"/>
      <c r="AB2153" s="150"/>
      <c r="AC2153" s="150"/>
      <c r="AD2153" s="150"/>
      <c r="AE2153" s="150"/>
      <c r="AF2153" s="150"/>
      <c r="AG2153" s="150" t="s">
        <v>206</v>
      </c>
      <c r="AH2153" s="150"/>
      <c r="AI2153" s="150"/>
      <c r="AJ2153" s="150"/>
      <c r="AK2153" s="150"/>
      <c r="AL2153" s="150"/>
      <c r="AM2153" s="150"/>
      <c r="AN2153" s="150"/>
      <c r="AO2153" s="150"/>
      <c r="AP2153" s="150"/>
      <c r="AQ2153" s="150"/>
      <c r="AR2153" s="150"/>
      <c r="AS2153" s="150"/>
      <c r="AT2153" s="150"/>
      <c r="AU2153" s="150"/>
      <c r="AV2153" s="150"/>
      <c r="AW2153" s="150"/>
      <c r="AX2153" s="150"/>
      <c r="AY2153" s="150"/>
      <c r="AZ2153" s="150"/>
      <c r="BA2153" s="150"/>
      <c r="BB2153" s="150"/>
      <c r="BC2153" s="150"/>
      <c r="BD2153" s="150"/>
      <c r="BE2153" s="150"/>
      <c r="BF2153" s="150"/>
      <c r="BG2153" s="150"/>
      <c r="BH2153" s="150"/>
    </row>
    <row r="2154" spans="1:60" outlineLevel="1" x14ac:dyDescent="0.2">
      <c r="A2154" s="157"/>
      <c r="B2154" s="158"/>
      <c r="C2154" s="271" t="s">
        <v>1948</v>
      </c>
      <c r="D2154" s="272"/>
      <c r="E2154" s="272"/>
      <c r="F2154" s="272"/>
      <c r="G2154" s="272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  <c r="S2154" s="159"/>
      <c r="T2154" s="159"/>
      <c r="U2154" s="159"/>
      <c r="V2154" s="159"/>
      <c r="W2154" s="159"/>
      <c r="X2154" s="159"/>
      <c r="Y2154" s="150"/>
      <c r="Z2154" s="150"/>
      <c r="AA2154" s="150"/>
      <c r="AB2154" s="150"/>
      <c r="AC2154" s="150"/>
      <c r="AD2154" s="150"/>
      <c r="AE2154" s="150"/>
      <c r="AF2154" s="150"/>
      <c r="AG2154" s="150" t="s">
        <v>206</v>
      </c>
      <c r="AH2154" s="150"/>
      <c r="AI2154" s="150"/>
      <c r="AJ2154" s="150"/>
      <c r="AK2154" s="150"/>
      <c r="AL2154" s="150"/>
      <c r="AM2154" s="150"/>
      <c r="AN2154" s="150"/>
      <c r="AO2154" s="150"/>
      <c r="AP2154" s="150"/>
      <c r="AQ2154" s="150"/>
      <c r="AR2154" s="150"/>
      <c r="AS2154" s="150"/>
      <c r="AT2154" s="150"/>
      <c r="AU2154" s="150"/>
      <c r="AV2154" s="150"/>
      <c r="AW2154" s="150"/>
      <c r="AX2154" s="150"/>
      <c r="AY2154" s="150"/>
      <c r="AZ2154" s="150"/>
      <c r="BA2154" s="150"/>
      <c r="BB2154" s="150"/>
      <c r="BC2154" s="150"/>
      <c r="BD2154" s="150"/>
      <c r="BE2154" s="150"/>
      <c r="BF2154" s="150"/>
      <c r="BG2154" s="150"/>
      <c r="BH2154" s="150"/>
    </row>
    <row r="2155" spans="1:60" outlineLevel="1" x14ac:dyDescent="0.2">
      <c r="A2155" s="157"/>
      <c r="B2155" s="158"/>
      <c r="C2155" s="271" t="s">
        <v>1949</v>
      </c>
      <c r="D2155" s="272"/>
      <c r="E2155" s="272"/>
      <c r="F2155" s="272"/>
      <c r="G2155" s="272"/>
      <c r="H2155" s="159"/>
      <c r="I2155" s="159"/>
      <c r="J2155" s="159"/>
      <c r="K2155" s="159"/>
      <c r="L2155" s="159"/>
      <c r="M2155" s="159"/>
      <c r="N2155" s="159"/>
      <c r="O2155" s="159"/>
      <c r="P2155" s="159"/>
      <c r="Q2155" s="159"/>
      <c r="R2155" s="159"/>
      <c r="S2155" s="159"/>
      <c r="T2155" s="159"/>
      <c r="U2155" s="159"/>
      <c r="V2155" s="159"/>
      <c r="W2155" s="159"/>
      <c r="X2155" s="159"/>
      <c r="Y2155" s="150"/>
      <c r="Z2155" s="150"/>
      <c r="AA2155" s="150"/>
      <c r="AB2155" s="150"/>
      <c r="AC2155" s="150"/>
      <c r="AD2155" s="150"/>
      <c r="AE2155" s="150"/>
      <c r="AF2155" s="150"/>
      <c r="AG2155" s="150" t="s">
        <v>206</v>
      </c>
      <c r="AH2155" s="150"/>
      <c r="AI2155" s="150"/>
      <c r="AJ2155" s="150"/>
      <c r="AK2155" s="150"/>
      <c r="AL2155" s="150"/>
      <c r="AM2155" s="150"/>
      <c r="AN2155" s="150"/>
      <c r="AO2155" s="150"/>
      <c r="AP2155" s="150"/>
      <c r="AQ2155" s="150"/>
      <c r="AR2155" s="150"/>
      <c r="AS2155" s="150"/>
      <c r="AT2155" s="150"/>
      <c r="AU2155" s="150"/>
      <c r="AV2155" s="150"/>
      <c r="AW2155" s="150"/>
      <c r="AX2155" s="150"/>
      <c r="AY2155" s="150"/>
      <c r="AZ2155" s="150"/>
      <c r="BA2155" s="150"/>
      <c r="BB2155" s="150"/>
      <c r="BC2155" s="150"/>
      <c r="BD2155" s="150"/>
      <c r="BE2155" s="150"/>
      <c r="BF2155" s="150"/>
      <c r="BG2155" s="150"/>
      <c r="BH2155" s="150"/>
    </row>
    <row r="2156" spans="1:60" outlineLevel="1" x14ac:dyDescent="0.2">
      <c r="A2156" s="157"/>
      <c r="B2156" s="158"/>
      <c r="C2156" s="271" t="s">
        <v>1950</v>
      </c>
      <c r="D2156" s="272"/>
      <c r="E2156" s="272"/>
      <c r="F2156" s="272"/>
      <c r="G2156" s="272"/>
      <c r="H2156" s="159"/>
      <c r="I2156" s="159"/>
      <c r="J2156" s="159"/>
      <c r="K2156" s="159"/>
      <c r="L2156" s="159"/>
      <c r="M2156" s="159"/>
      <c r="N2156" s="159"/>
      <c r="O2156" s="159"/>
      <c r="P2156" s="159"/>
      <c r="Q2156" s="159"/>
      <c r="R2156" s="159"/>
      <c r="S2156" s="159"/>
      <c r="T2156" s="159"/>
      <c r="U2156" s="159"/>
      <c r="V2156" s="159"/>
      <c r="W2156" s="159"/>
      <c r="X2156" s="159"/>
      <c r="Y2156" s="150"/>
      <c r="Z2156" s="150"/>
      <c r="AA2156" s="150"/>
      <c r="AB2156" s="150"/>
      <c r="AC2156" s="150"/>
      <c r="AD2156" s="150"/>
      <c r="AE2156" s="150"/>
      <c r="AF2156" s="150"/>
      <c r="AG2156" s="150" t="s">
        <v>206</v>
      </c>
      <c r="AH2156" s="150"/>
      <c r="AI2156" s="150"/>
      <c r="AJ2156" s="150"/>
      <c r="AK2156" s="150"/>
      <c r="AL2156" s="150"/>
      <c r="AM2156" s="150"/>
      <c r="AN2156" s="150"/>
      <c r="AO2156" s="150"/>
      <c r="AP2156" s="150"/>
      <c r="AQ2156" s="150"/>
      <c r="AR2156" s="150"/>
      <c r="AS2156" s="150"/>
      <c r="AT2156" s="150"/>
      <c r="AU2156" s="150"/>
      <c r="AV2156" s="150"/>
      <c r="AW2156" s="150"/>
      <c r="AX2156" s="150"/>
      <c r="AY2156" s="150"/>
      <c r="AZ2156" s="150"/>
      <c r="BA2156" s="150"/>
      <c r="BB2156" s="150"/>
      <c r="BC2156" s="150"/>
      <c r="BD2156" s="150"/>
      <c r="BE2156" s="150"/>
      <c r="BF2156" s="150"/>
      <c r="BG2156" s="150"/>
      <c r="BH2156" s="150"/>
    </row>
    <row r="2157" spans="1:60" outlineLevel="1" x14ac:dyDescent="0.2">
      <c r="A2157" s="157"/>
      <c r="B2157" s="158"/>
      <c r="C2157" s="271" t="s">
        <v>1951</v>
      </c>
      <c r="D2157" s="272"/>
      <c r="E2157" s="272"/>
      <c r="F2157" s="272"/>
      <c r="G2157" s="272"/>
      <c r="H2157" s="159"/>
      <c r="I2157" s="159"/>
      <c r="J2157" s="159"/>
      <c r="K2157" s="159"/>
      <c r="L2157" s="159"/>
      <c r="M2157" s="159"/>
      <c r="N2157" s="159"/>
      <c r="O2157" s="159"/>
      <c r="P2157" s="159"/>
      <c r="Q2157" s="159"/>
      <c r="R2157" s="159"/>
      <c r="S2157" s="159"/>
      <c r="T2157" s="159"/>
      <c r="U2157" s="159"/>
      <c r="V2157" s="159"/>
      <c r="W2157" s="159"/>
      <c r="X2157" s="159"/>
      <c r="Y2157" s="150"/>
      <c r="Z2157" s="150"/>
      <c r="AA2157" s="150"/>
      <c r="AB2157" s="150"/>
      <c r="AC2157" s="150"/>
      <c r="AD2157" s="150"/>
      <c r="AE2157" s="150"/>
      <c r="AF2157" s="150"/>
      <c r="AG2157" s="150" t="s">
        <v>206</v>
      </c>
      <c r="AH2157" s="150"/>
      <c r="AI2157" s="150"/>
      <c r="AJ2157" s="150"/>
      <c r="AK2157" s="150"/>
      <c r="AL2157" s="150"/>
      <c r="AM2157" s="150"/>
      <c r="AN2157" s="150"/>
      <c r="AO2157" s="150"/>
      <c r="AP2157" s="150"/>
      <c r="AQ2157" s="150"/>
      <c r="AR2157" s="150"/>
      <c r="AS2157" s="150"/>
      <c r="AT2157" s="150"/>
      <c r="AU2157" s="150"/>
      <c r="AV2157" s="150"/>
      <c r="AW2157" s="150"/>
      <c r="AX2157" s="150"/>
      <c r="AY2157" s="150"/>
      <c r="AZ2157" s="150"/>
      <c r="BA2157" s="150"/>
      <c r="BB2157" s="150"/>
      <c r="BC2157" s="150"/>
      <c r="BD2157" s="150"/>
      <c r="BE2157" s="150"/>
      <c r="BF2157" s="150"/>
      <c r="BG2157" s="150"/>
      <c r="BH2157" s="150"/>
    </row>
    <row r="2158" spans="1:60" outlineLevel="1" x14ac:dyDescent="0.2">
      <c r="A2158" s="157"/>
      <c r="B2158" s="158"/>
      <c r="C2158" s="199" t="s">
        <v>1952</v>
      </c>
      <c r="D2158" s="189"/>
      <c r="E2158" s="190"/>
      <c r="F2158" s="159"/>
      <c r="G2158" s="159"/>
      <c r="H2158" s="159"/>
      <c r="I2158" s="159"/>
      <c r="J2158" s="159"/>
      <c r="K2158" s="159"/>
      <c r="L2158" s="159"/>
      <c r="M2158" s="159"/>
      <c r="N2158" s="159"/>
      <c r="O2158" s="159"/>
      <c r="P2158" s="159"/>
      <c r="Q2158" s="159"/>
      <c r="R2158" s="159"/>
      <c r="S2158" s="159"/>
      <c r="T2158" s="159"/>
      <c r="U2158" s="159"/>
      <c r="V2158" s="159"/>
      <c r="W2158" s="159"/>
      <c r="X2158" s="159"/>
      <c r="Y2158" s="150"/>
      <c r="Z2158" s="150"/>
      <c r="AA2158" s="150"/>
      <c r="AB2158" s="150"/>
      <c r="AC2158" s="150"/>
      <c r="AD2158" s="150"/>
      <c r="AE2158" s="150"/>
      <c r="AF2158" s="150"/>
      <c r="AG2158" s="150" t="s">
        <v>247</v>
      </c>
      <c r="AH2158" s="150">
        <v>0</v>
      </c>
      <c r="AI2158" s="150"/>
      <c r="AJ2158" s="150"/>
      <c r="AK2158" s="150"/>
      <c r="AL2158" s="150"/>
      <c r="AM2158" s="150"/>
      <c r="AN2158" s="150"/>
      <c r="AO2158" s="150"/>
      <c r="AP2158" s="150"/>
      <c r="AQ2158" s="150"/>
      <c r="AR2158" s="150"/>
      <c r="AS2158" s="150"/>
      <c r="AT2158" s="150"/>
      <c r="AU2158" s="150"/>
      <c r="AV2158" s="150"/>
      <c r="AW2158" s="150"/>
      <c r="AX2158" s="150"/>
      <c r="AY2158" s="150"/>
      <c r="AZ2158" s="150"/>
      <c r="BA2158" s="150"/>
      <c r="BB2158" s="150"/>
      <c r="BC2158" s="150"/>
      <c r="BD2158" s="150"/>
      <c r="BE2158" s="150"/>
      <c r="BF2158" s="150"/>
      <c r="BG2158" s="150"/>
      <c r="BH2158" s="150"/>
    </row>
    <row r="2159" spans="1:60" outlineLevel="1" x14ac:dyDescent="0.2">
      <c r="A2159" s="157"/>
      <c r="B2159" s="158"/>
      <c r="C2159" s="199" t="s">
        <v>439</v>
      </c>
      <c r="D2159" s="189"/>
      <c r="E2159" s="190">
        <v>1</v>
      </c>
      <c r="F2159" s="159"/>
      <c r="G2159" s="159"/>
      <c r="H2159" s="159"/>
      <c r="I2159" s="159"/>
      <c r="J2159" s="159"/>
      <c r="K2159" s="159"/>
      <c r="L2159" s="159"/>
      <c r="M2159" s="159"/>
      <c r="N2159" s="159"/>
      <c r="O2159" s="159"/>
      <c r="P2159" s="159"/>
      <c r="Q2159" s="159"/>
      <c r="R2159" s="159"/>
      <c r="S2159" s="159"/>
      <c r="T2159" s="159"/>
      <c r="U2159" s="159"/>
      <c r="V2159" s="159"/>
      <c r="W2159" s="159"/>
      <c r="X2159" s="159"/>
      <c r="Y2159" s="150"/>
      <c r="Z2159" s="150"/>
      <c r="AA2159" s="150"/>
      <c r="AB2159" s="150"/>
      <c r="AC2159" s="150"/>
      <c r="AD2159" s="150"/>
      <c r="AE2159" s="150"/>
      <c r="AF2159" s="150"/>
      <c r="AG2159" s="150" t="s">
        <v>247</v>
      </c>
      <c r="AH2159" s="150">
        <v>0</v>
      </c>
      <c r="AI2159" s="150"/>
      <c r="AJ2159" s="150"/>
      <c r="AK2159" s="150"/>
      <c r="AL2159" s="150"/>
      <c r="AM2159" s="150"/>
      <c r="AN2159" s="150"/>
      <c r="AO2159" s="150"/>
      <c r="AP2159" s="150"/>
      <c r="AQ2159" s="150"/>
      <c r="AR2159" s="150"/>
      <c r="AS2159" s="150"/>
      <c r="AT2159" s="150"/>
      <c r="AU2159" s="150"/>
      <c r="AV2159" s="150"/>
      <c r="AW2159" s="150"/>
      <c r="AX2159" s="150"/>
      <c r="AY2159" s="150"/>
      <c r="AZ2159" s="150"/>
      <c r="BA2159" s="150"/>
      <c r="BB2159" s="150"/>
      <c r="BC2159" s="150"/>
      <c r="BD2159" s="150"/>
      <c r="BE2159" s="150"/>
      <c r="BF2159" s="150"/>
      <c r="BG2159" s="150"/>
      <c r="BH2159" s="150"/>
    </row>
    <row r="2160" spans="1:60" outlineLevel="1" x14ac:dyDescent="0.2">
      <c r="A2160" s="167">
        <v>336</v>
      </c>
      <c r="B2160" s="168" t="s">
        <v>1961</v>
      </c>
      <c r="C2160" s="184" t="s">
        <v>1962</v>
      </c>
      <c r="D2160" s="169" t="s">
        <v>420</v>
      </c>
      <c r="E2160" s="170">
        <v>1</v>
      </c>
      <c r="F2160" s="171">
        <v>10600</v>
      </c>
      <c r="G2160" s="172">
        <f>ROUND(E2160*F2160,2)</f>
        <v>10600</v>
      </c>
      <c r="H2160" s="171">
        <v>0</v>
      </c>
      <c r="I2160" s="172">
        <f>ROUND(E2160*H2160,2)</f>
        <v>0</v>
      </c>
      <c r="J2160" s="171">
        <v>10600</v>
      </c>
      <c r="K2160" s="172">
        <f>ROUND(E2160*J2160,2)</f>
        <v>10600</v>
      </c>
      <c r="L2160" s="172">
        <v>21</v>
      </c>
      <c r="M2160" s="172">
        <f>G2160*(1+L2160/100)</f>
        <v>12826</v>
      </c>
      <c r="N2160" s="172">
        <v>0</v>
      </c>
      <c r="O2160" s="172">
        <f>ROUND(E2160*N2160,2)</f>
        <v>0</v>
      </c>
      <c r="P2160" s="172">
        <v>0</v>
      </c>
      <c r="Q2160" s="172">
        <f>ROUND(E2160*P2160,2)</f>
        <v>0</v>
      </c>
      <c r="R2160" s="172"/>
      <c r="S2160" s="172" t="s">
        <v>438</v>
      </c>
      <c r="T2160" s="173" t="s">
        <v>202</v>
      </c>
      <c r="U2160" s="159">
        <v>0</v>
      </c>
      <c r="V2160" s="159">
        <f>ROUND(E2160*U2160,2)</f>
        <v>0</v>
      </c>
      <c r="W2160" s="159"/>
      <c r="X2160" s="159" t="s">
        <v>242</v>
      </c>
      <c r="Y2160" s="150"/>
      <c r="Z2160" s="150"/>
      <c r="AA2160" s="150"/>
      <c r="AB2160" s="150"/>
      <c r="AC2160" s="150"/>
      <c r="AD2160" s="150"/>
      <c r="AE2160" s="150"/>
      <c r="AF2160" s="150"/>
      <c r="AG2160" s="150" t="s">
        <v>243</v>
      </c>
      <c r="AH2160" s="150"/>
      <c r="AI2160" s="150"/>
      <c r="AJ2160" s="150"/>
      <c r="AK2160" s="150"/>
      <c r="AL2160" s="150"/>
      <c r="AM2160" s="150"/>
      <c r="AN2160" s="150"/>
      <c r="AO2160" s="150"/>
      <c r="AP2160" s="150"/>
      <c r="AQ2160" s="150"/>
      <c r="AR2160" s="150"/>
      <c r="AS2160" s="150"/>
      <c r="AT2160" s="150"/>
      <c r="AU2160" s="150"/>
      <c r="AV2160" s="150"/>
      <c r="AW2160" s="150"/>
      <c r="AX2160" s="150"/>
      <c r="AY2160" s="150"/>
      <c r="AZ2160" s="150"/>
      <c r="BA2160" s="150"/>
      <c r="BB2160" s="150"/>
      <c r="BC2160" s="150"/>
      <c r="BD2160" s="150"/>
      <c r="BE2160" s="150"/>
      <c r="BF2160" s="150"/>
      <c r="BG2160" s="150"/>
      <c r="BH2160" s="150"/>
    </row>
    <row r="2161" spans="1:60" outlineLevel="1" x14ac:dyDescent="0.2">
      <c r="A2161" s="157"/>
      <c r="B2161" s="158"/>
      <c r="C2161" s="262" t="s">
        <v>1946</v>
      </c>
      <c r="D2161" s="263"/>
      <c r="E2161" s="263"/>
      <c r="F2161" s="263"/>
      <c r="G2161" s="263"/>
      <c r="H2161" s="159"/>
      <c r="I2161" s="159"/>
      <c r="J2161" s="159"/>
      <c r="K2161" s="159"/>
      <c r="L2161" s="159"/>
      <c r="M2161" s="159"/>
      <c r="N2161" s="159"/>
      <c r="O2161" s="159"/>
      <c r="P2161" s="159"/>
      <c r="Q2161" s="159"/>
      <c r="R2161" s="159"/>
      <c r="S2161" s="159"/>
      <c r="T2161" s="159"/>
      <c r="U2161" s="159"/>
      <c r="V2161" s="159"/>
      <c r="W2161" s="159"/>
      <c r="X2161" s="159"/>
      <c r="Y2161" s="150"/>
      <c r="Z2161" s="150"/>
      <c r="AA2161" s="150"/>
      <c r="AB2161" s="150"/>
      <c r="AC2161" s="150"/>
      <c r="AD2161" s="150"/>
      <c r="AE2161" s="150"/>
      <c r="AF2161" s="150"/>
      <c r="AG2161" s="150" t="s">
        <v>206</v>
      </c>
      <c r="AH2161" s="150"/>
      <c r="AI2161" s="150"/>
      <c r="AJ2161" s="150"/>
      <c r="AK2161" s="150"/>
      <c r="AL2161" s="150"/>
      <c r="AM2161" s="150"/>
      <c r="AN2161" s="150"/>
      <c r="AO2161" s="150"/>
      <c r="AP2161" s="150"/>
      <c r="AQ2161" s="150"/>
      <c r="AR2161" s="150"/>
      <c r="AS2161" s="150"/>
      <c r="AT2161" s="150"/>
      <c r="AU2161" s="150"/>
      <c r="AV2161" s="150"/>
      <c r="AW2161" s="150"/>
      <c r="AX2161" s="150"/>
      <c r="AY2161" s="150"/>
      <c r="AZ2161" s="150"/>
      <c r="BA2161" s="150"/>
      <c r="BB2161" s="150"/>
      <c r="BC2161" s="150"/>
      <c r="BD2161" s="150"/>
      <c r="BE2161" s="150"/>
      <c r="BF2161" s="150"/>
      <c r="BG2161" s="150"/>
      <c r="BH2161" s="150"/>
    </row>
    <row r="2162" spans="1:60" outlineLevel="1" x14ac:dyDescent="0.2">
      <c r="A2162" s="157"/>
      <c r="B2162" s="158"/>
      <c r="C2162" s="271" t="s">
        <v>2534</v>
      </c>
      <c r="D2162" s="272"/>
      <c r="E2162" s="272"/>
      <c r="F2162" s="272"/>
      <c r="G2162" s="272"/>
      <c r="H2162" s="159"/>
      <c r="I2162" s="159"/>
      <c r="J2162" s="159"/>
      <c r="K2162" s="159"/>
      <c r="L2162" s="159"/>
      <c r="M2162" s="159"/>
      <c r="N2162" s="159"/>
      <c r="O2162" s="159"/>
      <c r="P2162" s="159"/>
      <c r="Q2162" s="159"/>
      <c r="R2162" s="159"/>
      <c r="S2162" s="159"/>
      <c r="T2162" s="159"/>
      <c r="U2162" s="159"/>
      <c r="V2162" s="159"/>
      <c r="W2162" s="159"/>
      <c r="X2162" s="159"/>
      <c r="Y2162" s="150"/>
      <c r="Z2162" s="150"/>
      <c r="AA2162" s="150"/>
      <c r="AB2162" s="150"/>
      <c r="AC2162" s="150"/>
      <c r="AD2162" s="150"/>
      <c r="AE2162" s="150"/>
      <c r="AF2162" s="150"/>
      <c r="AG2162" s="150" t="s">
        <v>206</v>
      </c>
      <c r="AH2162" s="150"/>
      <c r="AI2162" s="150"/>
      <c r="AJ2162" s="150"/>
      <c r="AK2162" s="150"/>
      <c r="AL2162" s="150"/>
      <c r="AM2162" s="150"/>
      <c r="AN2162" s="150"/>
      <c r="AO2162" s="150"/>
      <c r="AP2162" s="150"/>
      <c r="AQ2162" s="150"/>
      <c r="AR2162" s="150"/>
      <c r="AS2162" s="150"/>
      <c r="AT2162" s="150"/>
      <c r="AU2162" s="150"/>
      <c r="AV2162" s="150"/>
      <c r="AW2162" s="150"/>
      <c r="AX2162" s="150"/>
      <c r="AY2162" s="150"/>
      <c r="AZ2162" s="150"/>
      <c r="BA2162" s="150"/>
      <c r="BB2162" s="150"/>
      <c r="BC2162" s="150"/>
      <c r="BD2162" s="150"/>
      <c r="BE2162" s="150"/>
      <c r="BF2162" s="150"/>
      <c r="BG2162" s="150"/>
      <c r="BH2162" s="150"/>
    </row>
    <row r="2163" spans="1:60" outlineLevel="1" x14ac:dyDescent="0.2">
      <c r="A2163" s="157"/>
      <c r="B2163" s="158"/>
      <c r="C2163" s="271" t="s">
        <v>1947</v>
      </c>
      <c r="D2163" s="272"/>
      <c r="E2163" s="272"/>
      <c r="F2163" s="272"/>
      <c r="G2163" s="272"/>
      <c r="H2163" s="159"/>
      <c r="I2163" s="159"/>
      <c r="J2163" s="159"/>
      <c r="K2163" s="159"/>
      <c r="L2163" s="159"/>
      <c r="M2163" s="159"/>
      <c r="N2163" s="159"/>
      <c r="O2163" s="159"/>
      <c r="P2163" s="159"/>
      <c r="Q2163" s="159"/>
      <c r="R2163" s="159"/>
      <c r="S2163" s="159"/>
      <c r="T2163" s="159"/>
      <c r="U2163" s="159"/>
      <c r="V2163" s="159"/>
      <c r="W2163" s="159"/>
      <c r="X2163" s="159"/>
      <c r="Y2163" s="150"/>
      <c r="Z2163" s="150"/>
      <c r="AA2163" s="150"/>
      <c r="AB2163" s="150"/>
      <c r="AC2163" s="150"/>
      <c r="AD2163" s="150"/>
      <c r="AE2163" s="150"/>
      <c r="AF2163" s="150"/>
      <c r="AG2163" s="150" t="s">
        <v>206</v>
      </c>
      <c r="AH2163" s="150"/>
      <c r="AI2163" s="150"/>
      <c r="AJ2163" s="150"/>
      <c r="AK2163" s="150"/>
      <c r="AL2163" s="150"/>
      <c r="AM2163" s="150"/>
      <c r="AN2163" s="150"/>
      <c r="AO2163" s="150"/>
      <c r="AP2163" s="150"/>
      <c r="AQ2163" s="150"/>
      <c r="AR2163" s="150"/>
      <c r="AS2163" s="150"/>
      <c r="AT2163" s="150"/>
      <c r="AU2163" s="150"/>
      <c r="AV2163" s="150"/>
      <c r="AW2163" s="150"/>
      <c r="AX2163" s="150"/>
      <c r="AY2163" s="150"/>
      <c r="AZ2163" s="150"/>
      <c r="BA2163" s="150"/>
      <c r="BB2163" s="150"/>
      <c r="BC2163" s="150"/>
      <c r="BD2163" s="150"/>
      <c r="BE2163" s="150"/>
      <c r="BF2163" s="150"/>
      <c r="BG2163" s="150"/>
      <c r="BH2163" s="150"/>
    </row>
    <row r="2164" spans="1:60" outlineLevel="1" x14ac:dyDescent="0.2">
      <c r="A2164" s="157"/>
      <c r="B2164" s="158"/>
      <c r="C2164" s="271" t="s">
        <v>1948</v>
      </c>
      <c r="D2164" s="272"/>
      <c r="E2164" s="272"/>
      <c r="F2164" s="272"/>
      <c r="G2164" s="272"/>
      <c r="H2164" s="159"/>
      <c r="I2164" s="159"/>
      <c r="J2164" s="159"/>
      <c r="K2164" s="159"/>
      <c r="L2164" s="159"/>
      <c r="M2164" s="159"/>
      <c r="N2164" s="159"/>
      <c r="O2164" s="159"/>
      <c r="P2164" s="159"/>
      <c r="Q2164" s="159"/>
      <c r="R2164" s="159"/>
      <c r="S2164" s="159"/>
      <c r="T2164" s="159"/>
      <c r="U2164" s="159"/>
      <c r="V2164" s="159"/>
      <c r="W2164" s="159"/>
      <c r="X2164" s="159"/>
      <c r="Y2164" s="150"/>
      <c r="Z2164" s="150"/>
      <c r="AA2164" s="150"/>
      <c r="AB2164" s="150"/>
      <c r="AC2164" s="150"/>
      <c r="AD2164" s="150"/>
      <c r="AE2164" s="150"/>
      <c r="AF2164" s="150"/>
      <c r="AG2164" s="150" t="s">
        <v>206</v>
      </c>
      <c r="AH2164" s="150"/>
      <c r="AI2164" s="150"/>
      <c r="AJ2164" s="150"/>
      <c r="AK2164" s="150"/>
      <c r="AL2164" s="150"/>
      <c r="AM2164" s="150"/>
      <c r="AN2164" s="150"/>
      <c r="AO2164" s="150"/>
      <c r="AP2164" s="150"/>
      <c r="AQ2164" s="150"/>
      <c r="AR2164" s="150"/>
      <c r="AS2164" s="150"/>
      <c r="AT2164" s="150"/>
      <c r="AU2164" s="150"/>
      <c r="AV2164" s="150"/>
      <c r="AW2164" s="150"/>
      <c r="AX2164" s="150"/>
      <c r="AY2164" s="150"/>
      <c r="AZ2164" s="150"/>
      <c r="BA2164" s="150"/>
      <c r="BB2164" s="150"/>
      <c r="BC2164" s="150"/>
      <c r="BD2164" s="150"/>
      <c r="BE2164" s="150"/>
      <c r="BF2164" s="150"/>
      <c r="BG2164" s="150"/>
      <c r="BH2164" s="150"/>
    </row>
    <row r="2165" spans="1:60" outlineLevel="1" x14ac:dyDescent="0.2">
      <c r="A2165" s="157"/>
      <c r="B2165" s="158"/>
      <c r="C2165" s="271" t="s">
        <v>1949</v>
      </c>
      <c r="D2165" s="272"/>
      <c r="E2165" s="272"/>
      <c r="F2165" s="272"/>
      <c r="G2165" s="272"/>
      <c r="H2165" s="159"/>
      <c r="I2165" s="159"/>
      <c r="J2165" s="159"/>
      <c r="K2165" s="159"/>
      <c r="L2165" s="159"/>
      <c r="M2165" s="159"/>
      <c r="N2165" s="159"/>
      <c r="O2165" s="159"/>
      <c r="P2165" s="159"/>
      <c r="Q2165" s="159"/>
      <c r="R2165" s="159"/>
      <c r="S2165" s="159"/>
      <c r="T2165" s="159"/>
      <c r="U2165" s="159"/>
      <c r="V2165" s="159"/>
      <c r="W2165" s="159"/>
      <c r="X2165" s="159"/>
      <c r="Y2165" s="150"/>
      <c r="Z2165" s="150"/>
      <c r="AA2165" s="150"/>
      <c r="AB2165" s="150"/>
      <c r="AC2165" s="150"/>
      <c r="AD2165" s="150"/>
      <c r="AE2165" s="150"/>
      <c r="AF2165" s="150"/>
      <c r="AG2165" s="150" t="s">
        <v>206</v>
      </c>
      <c r="AH2165" s="150"/>
      <c r="AI2165" s="150"/>
      <c r="AJ2165" s="150"/>
      <c r="AK2165" s="150"/>
      <c r="AL2165" s="150"/>
      <c r="AM2165" s="150"/>
      <c r="AN2165" s="150"/>
      <c r="AO2165" s="150"/>
      <c r="AP2165" s="150"/>
      <c r="AQ2165" s="150"/>
      <c r="AR2165" s="150"/>
      <c r="AS2165" s="150"/>
      <c r="AT2165" s="150"/>
      <c r="AU2165" s="150"/>
      <c r="AV2165" s="150"/>
      <c r="AW2165" s="150"/>
      <c r="AX2165" s="150"/>
      <c r="AY2165" s="150"/>
      <c r="AZ2165" s="150"/>
      <c r="BA2165" s="150"/>
      <c r="BB2165" s="150"/>
      <c r="BC2165" s="150"/>
      <c r="BD2165" s="150"/>
      <c r="BE2165" s="150"/>
      <c r="BF2165" s="150"/>
      <c r="BG2165" s="150"/>
      <c r="BH2165" s="150"/>
    </row>
    <row r="2166" spans="1:60" outlineLevel="1" x14ac:dyDescent="0.2">
      <c r="A2166" s="157"/>
      <c r="B2166" s="158"/>
      <c r="C2166" s="271" t="s">
        <v>1950</v>
      </c>
      <c r="D2166" s="272"/>
      <c r="E2166" s="272"/>
      <c r="F2166" s="272"/>
      <c r="G2166" s="272"/>
      <c r="H2166" s="159"/>
      <c r="I2166" s="159"/>
      <c r="J2166" s="159"/>
      <c r="K2166" s="159"/>
      <c r="L2166" s="159"/>
      <c r="M2166" s="159"/>
      <c r="N2166" s="159"/>
      <c r="O2166" s="159"/>
      <c r="P2166" s="159"/>
      <c r="Q2166" s="159"/>
      <c r="R2166" s="159"/>
      <c r="S2166" s="159"/>
      <c r="T2166" s="159"/>
      <c r="U2166" s="159"/>
      <c r="V2166" s="159"/>
      <c r="W2166" s="159"/>
      <c r="X2166" s="159"/>
      <c r="Y2166" s="150"/>
      <c r="Z2166" s="150"/>
      <c r="AA2166" s="150"/>
      <c r="AB2166" s="150"/>
      <c r="AC2166" s="150"/>
      <c r="AD2166" s="150"/>
      <c r="AE2166" s="150"/>
      <c r="AF2166" s="150"/>
      <c r="AG2166" s="150" t="s">
        <v>206</v>
      </c>
      <c r="AH2166" s="150"/>
      <c r="AI2166" s="150"/>
      <c r="AJ2166" s="150"/>
      <c r="AK2166" s="150"/>
      <c r="AL2166" s="150"/>
      <c r="AM2166" s="150"/>
      <c r="AN2166" s="150"/>
      <c r="AO2166" s="150"/>
      <c r="AP2166" s="150"/>
      <c r="AQ2166" s="150"/>
      <c r="AR2166" s="150"/>
      <c r="AS2166" s="150"/>
      <c r="AT2166" s="150"/>
      <c r="AU2166" s="150"/>
      <c r="AV2166" s="150"/>
      <c r="AW2166" s="150"/>
      <c r="AX2166" s="150"/>
      <c r="AY2166" s="150"/>
      <c r="AZ2166" s="150"/>
      <c r="BA2166" s="150"/>
      <c r="BB2166" s="150"/>
      <c r="BC2166" s="150"/>
      <c r="BD2166" s="150"/>
      <c r="BE2166" s="150"/>
      <c r="BF2166" s="150"/>
      <c r="BG2166" s="150"/>
      <c r="BH2166" s="150"/>
    </row>
    <row r="2167" spans="1:60" outlineLevel="1" x14ac:dyDescent="0.2">
      <c r="A2167" s="157"/>
      <c r="B2167" s="158"/>
      <c r="C2167" s="271" t="s">
        <v>1951</v>
      </c>
      <c r="D2167" s="272"/>
      <c r="E2167" s="272"/>
      <c r="F2167" s="272"/>
      <c r="G2167" s="272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  <c r="S2167" s="159"/>
      <c r="T2167" s="159"/>
      <c r="U2167" s="159"/>
      <c r="V2167" s="159"/>
      <c r="W2167" s="159"/>
      <c r="X2167" s="159"/>
      <c r="Y2167" s="150"/>
      <c r="Z2167" s="150"/>
      <c r="AA2167" s="150"/>
      <c r="AB2167" s="150"/>
      <c r="AC2167" s="150"/>
      <c r="AD2167" s="150"/>
      <c r="AE2167" s="150"/>
      <c r="AF2167" s="150"/>
      <c r="AG2167" s="150" t="s">
        <v>206</v>
      </c>
      <c r="AH2167" s="150"/>
      <c r="AI2167" s="150"/>
      <c r="AJ2167" s="150"/>
      <c r="AK2167" s="150"/>
      <c r="AL2167" s="150"/>
      <c r="AM2167" s="150"/>
      <c r="AN2167" s="150"/>
      <c r="AO2167" s="150"/>
      <c r="AP2167" s="150"/>
      <c r="AQ2167" s="150"/>
      <c r="AR2167" s="150"/>
      <c r="AS2167" s="150"/>
      <c r="AT2167" s="150"/>
      <c r="AU2167" s="150"/>
      <c r="AV2167" s="150"/>
      <c r="AW2167" s="150"/>
      <c r="AX2167" s="150"/>
      <c r="AY2167" s="150"/>
      <c r="AZ2167" s="150"/>
      <c r="BA2167" s="150"/>
      <c r="BB2167" s="150"/>
      <c r="BC2167" s="150"/>
      <c r="BD2167" s="150"/>
      <c r="BE2167" s="150"/>
      <c r="BF2167" s="150"/>
      <c r="BG2167" s="150"/>
      <c r="BH2167" s="150"/>
    </row>
    <row r="2168" spans="1:60" outlineLevel="1" x14ac:dyDescent="0.2">
      <c r="A2168" s="157"/>
      <c r="B2168" s="158"/>
      <c r="C2168" s="199" t="s">
        <v>1952</v>
      </c>
      <c r="D2168" s="189"/>
      <c r="E2168" s="190"/>
      <c r="F2168" s="159"/>
      <c r="G2168" s="159"/>
      <c r="H2168" s="159"/>
      <c r="I2168" s="159"/>
      <c r="J2168" s="159"/>
      <c r="K2168" s="159"/>
      <c r="L2168" s="159"/>
      <c r="M2168" s="159"/>
      <c r="N2168" s="159"/>
      <c r="O2168" s="159"/>
      <c r="P2168" s="159"/>
      <c r="Q2168" s="159"/>
      <c r="R2168" s="159"/>
      <c r="S2168" s="159"/>
      <c r="T2168" s="159"/>
      <c r="U2168" s="159"/>
      <c r="V2168" s="159"/>
      <c r="W2168" s="159"/>
      <c r="X2168" s="159"/>
      <c r="Y2168" s="150"/>
      <c r="Z2168" s="150"/>
      <c r="AA2168" s="150"/>
      <c r="AB2168" s="150"/>
      <c r="AC2168" s="150"/>
      <c r="AD2168" s="150"/>
      <c r="AE2168" s="150"/>
      <c r="AF2168" s="150"/>
      <c r="AG2168" s="150" t="s">
        <v>247</v>
      </c>
      <c r="AH2168" s="150">
        <v>0</v>
      </c>
      <c r="AI2168" s="150"/>
      <c r="AJ2168" s="150"/>
      <c r="AK2168" s="150"/>
      <c r="AL2168" s="150"/>
      <c r="AM2168" s="150"/>
      <c r="AN2168" s="150"/>
      <c r="AO2168" s="150"/>
      <c r="AP2168" s="150"/>
      <c r="AQ2168" s="150"/>
      <c r="AR2168" s="150"/>
      <c r="AS2168" s="150"/>
      <c r="AT2168" s="150"/>
      <c r="AU2168" s="150"/>
      <c r="AV2168" s="150"/>
      <c r="AW2168" s="150"/>
      <c r="AX2168" s="150"/>
      <c r="AY2168" s="150"/>
      <c r="AZ2168" s="150"/>
      <c r="BA2168" s="150"/>
      <c r="BB2168" s="150"/>
      <c r="BC2168" s="150"/>
      <c r="BD2168" s="150"/>
      <c r="BE2168" s="150"/>
      <c r="BF2168" s="150"/>
      <c r="BG2168" s="150"/>
      <c r="BH2168" s="150"/>
    </row>
    <row r="2169" spans="1:60" outlineLevel="1" x14ac:dyDescent="0.2">
      <c r="A2169" s="157"/>
      <c r="B2169" s="158"/>
      <c r="C2169" s="199" t="s">
        <v>439</v>
      </c>
      <c r="D2169" s="189"/>
      <c r="E2169" s="190">
        <v>1</v>
      </c>
      <c r="F2169" s="159"/>
      <c r="G2169" s="159"/>
      <c r="H2169" s="159"/>
      <c r="I2169" s="159"/>
      <c r="J2169" s="159"/>
      <c r="K2169" s="159"/>
      <c r="L2169" s="159"/>
      <c r="M2169" s="159"/>
      <c r="N2169" s="159"/>
      <c r="O2169" s="159"/>
      <c r="P2169" s="159"/>
      <c r="Q2169" s="159"/>
      <c r="R2169" s="159"/>
      <c r="S2169" s="159"/>
      <c r="T2169" s="159"/>
      <c r="U2169" s="159"/>
      <c r="V2169" s="159"/>
      <c r="W2169" s="159"/>
      <c r="X2169" s="159"/>
      <c r="Y2169" s="150"/>
      <c r="Z2169" s="150"/>
      <c r="AA2169" s="150"/>
      <c r="AB2169" s="150"/>
      <c r="AC2169" s="150"/>
      <c r="AD2169" s="150"/>
      <c r="AE2169" s="150"/>
      <c r="AF2169" s="150"/>
      <c r="AG2169" s="150" t="s">
        <v>247</v>
      </c>
      <c r="AH2169" s="150">
        <v>0</v>
      </c>
      <c r="AI2169" s="150"/>
      <c r="AJ2169" s="150"/>
      <c r="AK2169" s="150"/>
      <c r="AL2169" s="150"/>
      <c r="AM2169" s="150"/>
      <c r="AN2169" s="150"/>
      <c r="AO2169" s="150"/>
      <c r="AP2169" s="150"/>
      <c r="AQ2169" s="150"/>
      <c r="AR2169" s="150"/>
      <c r="AS2169" s="150"/>
      <c r="AT2169" s="150"/>
      <c r="AU2169" s="150"/>
      <c r="AV2169" s="150"/>
      <c r="AW2169" s="150"/>
      <c r="AX2169" s="150"/>
      <c r="AY2169" s="150"/>
      <c r="AZ2169" s="150"/>
      <c r="BA2169" s="150"/>
      <c r="BB2169" s="150"/>
      <c r="BC2169" s="150"/>
      <c r="BD2169" s="150"/>
      <c r="BE2169" s="150"/>
      <c r="BF2169" s="150"/>
      <c r="BG2169" s="150"/>
      <c r="BH2169" s="150"/>
    </row>
    <row r="2170" spans="1:60" outlineLevel="1" x14ac:dyDescent="0.2">
      <c r="A2170" s="167">
        <v>337</v>
      </c>
      <c r="B2170" s="168" t="s">
        <v>1963</v>
      </c>
      <c r="C2170" s="184" t="s">
        <v>1964</v>
      </c>
      <c r="D2170" s="169" t="s">
        <v>420</v>
      </c>
      <c r="E2170" s="170">
        <v>1</v>
      </c>
      <c r="F2170" s="171">
        <v>5300</v>
      </c>
      <c r="G2170" s="172">
        <f>ROUND(E2170*F2170,2)</f>
        <v>5300</v>
      </c>
      <c r="H2170" s="171">
        <v>0</v>
      </c>
      <c r="I2170" s="172">
        <f>ROUND(E2170*H2170,2)</f>
        <v>0</v>
      </c>
      <c r="J2170" s="171">
        <v>5300</v>
      </c>
      <c r="K2170" s="172">
        <f>ROUND(E2170*J2170,2)</f>
        <v>5300</v>
      </c>
      <c r="L2170" s="172">
        <v>21</v>
      </c>
      <c r="M2170" s="172">
        <f>G2170*(1+L2170/100)</f>
        <v>6413</v>
      </c>
      <c r="N2170" s="172">
        <v>0</v>
      </c>
      <c r="O2170" s="172">
        <f>ROUND(E2170*N2170,2)</f>
        <v>0</v>
      </c>
      <c r="P2170" s="172">
        <v>0</v>
      </c>
      <c r="Q2170" s="172">
        <f>ROUND(E2170*P2170,2)</f>
        <v>0</v>
      </c>
      <c r="R2170" s="172"/>
      <c r="S2170" s="172" t="s">
        <v>438</v>
      </c>
      <c r="T2170" s="173" t="s">
        <v>202</v>
      </c>
      <c r="U2170" s="159">
        <v>0</v>
      </c>
      <c r="V2170" s="159">
        <f>ROUND(E2170*U2170,2)</f>
        <v>0</v>
      </c>
      <c r="W2170" s="159"/>
      <c r="X2170" s="159" t="s">
        <v>242</v>
      </c>
      <c r="Y2170" s="150"/>
      <c r="Z2170" s="150"/>
      <c r="AA2170" s="150"/>
      <c r="AB2170" s="150"/>
      <c r="AC2170" s="150"/>
      <c r="AD2170" s="150"/>
      <c r="AE2170" s="150"/>
      <c r="AF2170" s="150"/>
      <c r="AG2170" s="150" t="s">
        <v>243</v>
      </c>
      <c r="AH2170" s="150"/>
      <c r="AI2170" s="150"/>
      <c r="AJ2170" s="150"/>
      <c r="AK2170" s="150"/>
      <c r="AL2170" s="150"/>
      <c r="AM2170" s="150"/>
      <c r="AN2170" s="150"/>
      <c r="AO2170" s="150"/>
      <c r="AP2170" s="150"/>
      <c r="AQ2170" s="150"/>
      <c r="AR2170" s="150"/>
      <c r="AS2170" s="150"/>
      <c r="AT2170" s="150"/>
      <c r="AU2170" s="150"/>
      <c r="AV2170" s="150"/>
      <c r="AW2170" s="150"/>
      <c r="AX2170" s="150"/>
      <c r="AY2170" s="150"/>
      <c r="AZ2170" s="150"/>
      <c r="BA2170" s="150"/>
      <c r="BB2170" s="150"/>
      <c r="BC2170" s="150"/>
      <c r="BD2170" s="150"/>
      <c r="BE2170" s="150"/>
      <c r="BF2170" s="150"/>
      <c r="BG2170" s="150"/>
      <c r="BH2170" s="150"/>
    </row>
    <row r="2171" spans="1:60" outlineLevel="1" x14ac:dyDescent="0.2">
      <c r="A2171" s="157"/>
      <c r="B2171" s="158"/>
      <c r="C2171" s="262" t="s">
        <v>1946</v>
      </c>
      <c r="D2171" s="263"/>
      <c r="E2171" s="263"/>
      <c r="F2171" s="263"/>
      <c r="G2171" s="263"/>
      <c r="H2171" s="159"/>
      <c r="I2171" s="159"/>
      <c r="J2171" s="159"/>
      <c r="K2171" s="159"/>
      <c r="L2171" s="159"/>
      <c r="M2171" s="159"/>
      <c r="N2171" s="159"/>
      <c r="O2171" s="159"/>
      <c r="P2171" s="159"/>
      <c r="Q2171" s="159"/>
      <c r="R2171" s="159"/>
      <c r="S2171" s="159"/>
      <c r="T2171" s="159"/>
      <c r="U2171" s="159"/>
      <c r="V2171" s="159"/>
      <c r="W2171" s="159"/>
      <c r="X2171" s="159"/>
      <c r="Y2171" s="150"/>
      <c r="Z2171" s="150"/>
      <c r="AA2171" s="150"/>
      <c r="AB2171" s="150"/>
      <c r="AC2171" s="150"/>
      <c r="AD2171" s="150"/>
      <c r="AE2171" s="150"/>
      <c r="AF2171" s="150"/>
      <c r="AG2171" s="150" t="s">
        <v>206</v>
      </c>
      <c r="AH2171" s="150"/>
      <c r="AI2171" s="150"/>
      <c r="AJ2171" s="150"/>
      <c r="AK2171" s="150"/>
      <c r="AL2171" s="150"/>
      <c r="AM2171" s="150"/>
      <c r="AN2171" s="150"/>
      <c r="AO2171" s="150"/>
      <c r="AP2171" s="150"/>
      <c r="AQ2171" s="150"/>
      <c r="AR2171" s="150"/>
      <c r="AS2171" s="150"/>
      <c r="AT2171" s="150"/>
      <c r="AU2171" s="150"/>
      <c r="AV2171" s="150"/>
      <c r="AW2171" s="150"/>
      <c r="AX2171" s="150"/>
      <c r="AY2171" s="150"/>
      <c r="AZ2171" s="150"/>
      <c r="BA2171" s="150"/>
      <c r="BB2171" s="150"/>
      <c r="BC2171" s="150"/>
      <c r="BD2171" s="150"/>
      <c r="BE2171" s="150"/>
      <c r="BF2171" s="150"/>
      <c r="BG2171" s="150"/>
      <c r="BH2171" s="150"/>
    </row>
    <row r="2172" spans="1:60" outlineLevel="1" x14ac:dyDescent="0.2">
      <c r="A2172" s="157"/>
      <c r="B2172" s="158"/>
      <c r="C2172" s="271" t="s">
        <v>2534</v>
      </c>
      <c r="D2172" s="272"/>
      <c r="E2172" s="272"/>
      <c r="F2172" s="272"/>
      <c r="G2172" s="272"/>
      <c r="H2172" s="159"/>
      <c r="I2172" s="159"/>
      <c r="J2172" s="159"/>
      <c r="K2172" s="159"/>
      <c r="L2172" s="159"/>
      <c r="M2172" s="159"/>
      <c r="N2172" s="159"/>
      <c r="O2172" s="159"/>
      <c r="P2172" s="159"/>
      <c r="Q2172" s="159"/>
      <c r="R2172" s="159"/>
      <c r="S2172" s="159"/>
      <c r="T2172" s="159"/>
      <c r="U2172" s="159"/>
      <c r="V2172" s="159"/>
      <c r="W2172" s="159"/>
      <c r="X2172" s="159"/>
      <c r="Y2172" s="150"/>
      <c r="Z2172" s="150"/>
      <c r="AA2172" s="150"/>
      <c r="AB2172" s="150"/>
      <c r="AC2172" s="150"/>
      <c r="AD2172" s="150"/>
      <c r="AE2172" s="150"/>
      <c r="AF2172" s="150"/>
      <c r="AG2172" s="150" t="s">
        <v>206</v>
      </c>
      <c r="AH2172" s="150"/>
      <c r="AI2172" s="150"/>
      <c r="AJ2172" s="150"/>
      <c r="AK2172" s="150"/>
      <c r="AL2172" s="150"/>
      <c r="AM2172" s="150"/>
      <c r="AN2172" s="150"/>
      <c r="AO2172" s="150"/>
      <c r="AP2172" s="150"/>
      <c r="AQ2172" s="150"/>
      <c r="AR2172" s="150"/>
      <c r="AS2172" s="150"/>
      <c r="AT2172" s="150"/>
      <c r="AU2172" s="150"/>
      <c r="AV2172" s="150"/>
      <c r="AW2172" s="150"/>
      <c r="AX2172" s="150"/>
      <c r="AY2172" s="150"/>
      <c r="AZ2172" s="150"/>
      <c r="BA2172" s="150"/>
      <c r="BB2172" s="150"/>
      <c r="BC2172" s="150"/>
      <c r="BD2172" s="150"/>
      <c r="BE2172" s="150"/>
      <c r="BF2172" s="150"/>
      <c r="BG2172" s="150"/>
      <c r="BH2172" s="150"/>
    </row>
    <row r="2173" spans="1:60" outlineLevel="1" x14ac:dyDescent="0.2">
      <c r="A2173" s="157"/>
      <c r="B2173" s="158"/>
      <c r="C2173" s="271" t="s">
        <v>1947</v>
      </c>
      <c r="D2173" s="272"/>
      <c r="E2173" s="272"/>
      <c r="F2173" s="272"/>
      <c r="G2173" s="272"/>
      <c r="H2173" s="159"/>
      <c r="I2173" s="159"/>
      <c r="J2173" s="159"/>
      <c r="K2173" s="159"/>
      <c r="L2173" s="159"/>
      <c r="M2173" s="159"/>
      <c r="N2173" s="159"/>
      <c r="O2173" s="159"/>
      <c r="P2173" s="159"/>
      <c r="Q2173" s="159"/>
      <c r="R2173" s="159"/>
      <c r="S2173" s="159"/>
      <c r="T2173" s="159"/>
      <c r="U2173" s="159"/>
      <c r="V2173" s="159"/>
      <c r="W2173" s="159"/>
      <c r="X2173" s="159"/>
      <c r="Y2173" s="150"/>
      <c r="Z2173" s="150"/>
      <c r="AA2173" s="150"/>
      <c r="AB2173" s="150"/>
      <c r="AC2173" s="150"/>
      <c r="AD2173" s="150"/>
      <c r="AE2173" s="150"/>
      <c r="AF2173" s="150"/>
      <c r="AG2173" s="150" t="s">
        <v>206</v>
      </c>
      <c r="AH2173" s="150"/>
      <c r="AI2173" s="150"/>
      <c r="AJ2173" s="150"/>
      <c r="AK2173" s="150"/>
      <c r="AL2173" s="150"/>
      <c r="AM2173" s="150"/>
      <c r="AN2173" s="150"/>
      <c r="AO2173" s="150"/>
      <c r="AP2173" s="150"/>
      <c r="AQ2173" s="150"/>
      <c r="AR2173" s="150"/>
      <c r="AS2173" s="150"/>
      <c r="AT2173" s="150"/>
      <c r="AU2173" s="150"/>
      <c r="AV2173" s="150"/>
      <c r="AW2173" s="150"/>
      <c r="AX2173" s="150"/>
      <c r="AY2173" s="150"/>
      <c r="AZ2173" s="150"/>
      <c r="BA2173" s="150"/>
      <c r="BB2173" s="150"/>
      <c r="BC2173" s="150"/>
      <c r="BD2173" s="150"/>
      <c r="BE2173" s="150"/>
      <c r="BF2173" s="150"/>
      <c r="BG2173" s="150"/>
      <c r="BH2173" s="150"/>
    </row>
    <row r="2174" spans="1:60" outlineLevel="1" x14ac:dyDescent="0.2">
      <c r="A2174" s="157"/>
      <c r="B2174" s="158"/>
      <c r="C2174" s="271" t="s">
        <v>1965</v>
      </c>
      <c r="D2174" s="272"/>
      <c r="E2174" s="272"/>
      <c r="F2174" s="272"/>
      <c r="G2174" s="272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9"/>
      <c r="T2174" s="159"/>
      <c r="U2174" s="159"/>
      <c r="V2174" s="159"/>
      <c r="W2174" s="159"/>
      <c r="X2174" s="159"/>
      <c r="Y2174" s="150"/>
      <c r="Z2174" s="150"/>
      <c r="AA2174" s="150"/>
      <c r="AB2174" s="150"/>
      <c r="AC2174" s="150"/>
      <c r="AD2174" s="150"/>
      <c r="AE2174" s="150"/>
      <c r="AF2174" s="150"/>
      <c r="AG2174" s="150" t="s">
        <v>206</v>
      </c>
      <c r="AH2174" s="150"/>
      <c r="AI2174" s="150"/>
      <c r="AJ2174" s="150"/>
      <c r="AK2174" s="150"/>
      <c r="AL2174" s="150"/>
      <c r="AM2174" s="150"/>
      <c r="AN2174" s="150"/>
      <c r="AO2174" s="150"/>
      <c r="AP2174" s="150"/>
      <c r="AQ2174" s="150"/>
      <c r="AR2174" s="150"/>
      <c r="AS2174" s="150"/>
      <c r="AT2174" s="150"/>
      <c r="AU2174" s="150"/>
      <c r="AV2174" s="150"/>
      <c r="AW2174" s="150"/>
      <c r="AX2174" s="150"/>
      <c r="AY2174" s="150"/>
      <c r="AZ2174" s="150"/>
      <c r="BA2174" s="150"/>
      <c r="BB2174" s="150"/>
      <c r="BC2174" s="150"/>
      <c r="BD2174" s="150"/>
      <c r="BE2174" s="150"/>
      <c r="BF2174" s="150"/>
      <c r="BG2174" s="150"/>
      <c r="BH2174" s="150"/>
    </row>
    <row r="2175" spans="1:60" outlineLevel="1" x14ac:dyDescent="0.2">
      <c r="A2175" s="157"/>
      <c r="B2175" s="158"/>
      <c r="C2175" s="271" t="s">
        <v>1949</v>
      </c>
      <c r="D2175" s="272"/>
      <c r="E2175" s="272"/>
      <c r="F2175" s="272"/>
      <c r="G2175" s="272"/>
      <c r="H2175" s="159"/>
      <c r="I2175" s="159"/>
      <c r="J2175" s="159"/>
      <c r="K2175" s="159"/>
      <c r="L2175" s="159"/>
      <c r="M2175" s="159"/>
      <c r="N2175" s="159"/>
      <c r="O2175" s="159"/>
      <c r="P2175" s="159"/>
      <c r="Q2175" s="159"/>
      <c r="R2175" s="159"/>
      <c r="S2175" s="159"/>
      <c r="T2175" s="159"/>
      <c r="U2175" s="159"/>
      <c r="V2175" s="159"/>
      <c r="W2175" s="159"/>
      <c r="X2175" s="159"/>
      <c r="Y2175" s="150"/>
      <c r="Z2175" s="150"/>
      <c r="AA2175" s="150"/>
      <c r="AB2175" s="150"/>
      <c r="AC2175" s="150"/>
      <c r="AD2175" s="150"/>
      <c r="AE2175" s="150"/>
      <c r="AF2175" s="150"/>
      <c r="AG2175" s="150" t="s">
        <v>206</v>
      </c>
      <c r="AH2175" s="150"/>
      <c r="AI2175" s="150"/>
      <c r="AJ2175" s="150"/>
      <c r="AK2175" s="150"/>
      <c r="AL2175" s="150"/>
      <c r="AM2175" s="150"/>
      <c r="AN2175" s="150"/>
      <c r="AO2175" s="150"/>
      <c r="AP2175" s="150"/>
      <c r="AQ2175" s="150"/>
      <c r="AR2175" s="150"/>
      <c r="AS2175" s="150"/>
      <c r="AT2175" s="150"/>
      <c r="AU2175" s="150"/>
      <c r="AV2175" s="150"/>
      <c r="AW2175" s="150"/>
      <c r="AX2175" s="150"/>
      <c r="AY2175" s="150"/>
      <c r="AZ2175" s="150"/>
      <c r="BA2175" s="150"/>
      <c r="BB2175" s="150"/>
      <c r="BC2175" s="150"/>
      <c r="BD2175" s="150"/>
      <c r="BE2175" s="150"/>
      <c r="BF2175" s="150"/>
      <c r="BG2175" s="150"/>
      <c r="BH2175" s="150"/>
    </row>
    <row r="2176" spans="1:60" outlineLevel="1" x14ac:dyDescent="0.2">
      <c r="A2176" s="157"/>
      <c r="B2176" s="158"/>
      <c r="C2176" s="271" t="s">
        <v>1950</v>
      </c>
      <c r="D2176" s="272"/>
      <c r="E2176" s="272"/>
      <c r="F2176" s="272"/>
      <c r="G2176" s="272"/>
      <c r="H2176" s="159"/>
      <c r="I2176" s="159"/>
      <c r="J2176" s="159"/>
      <c r="K2176" s="159"/>
      <c r="L2176" s="159"/>
      <c r="M2176" s="159"/>
      <c r="N2176" s="159"/>
      <c r="O2176" s="159"/>
      <c r="P2176" s="159"/>
      <c r="Q2176" s="159"/>
      <c r="R2176" s="159"/>
      <c r="S2176" s="159"/>
      <c r="T2176" s="159"/>
      <c r="U2176" s="159"/>
      <c r="V2176" s="159"/>
      <c r="W2176" s="159"/>
      <c r="X2176" s="159"/>
      <c r="Y2176" s="150"/>
      <c r="Z2176" s="150"/>
      <c r="AA2176" s="150"/>
      <c r="AB2176" s="150"/>
      <c r="AC2176" s="150"/>
      <c r="AD2176" s="150"/>
      <c r="AE2176" s="150"/>
      <c r="AF2176" s="150"/>
      <c r="AG2176" s="150" t="s">
        <v>206</v>
      </c>
      <c r="AH2176" s="150"/>
      <c r="AI2176" s="150"/>
      <c r="AJ2176" s="150"/>
      <c r="AK2176" s="150"/>
      <c r="AL2176" s="150"/>
      <c r="AM2176" s="150"/>
      <c r="AN2176" s="150"/>
      <c r="AO2176" s="150"/>
      <c r="AP2176" s="150"/>
      <c r="AQ2176" s="150"/>
      <c r="AR2176" s="150"/>
      <c r="AS2176" s="150"/>
      <c r="AT2176" s="150"/>
      <c r="AU2176" s="150"/>
      <c r="AV2176" s="150"/>
      <c r="AW2176" s="150"/>
      <c r="AX2176" s="150"/>
      <c r="AY2176" s="150"/>
      <c r="AZ2176" s="150"/>
      <c r="BA2176" s="150"/>
      <c r="BB2176" s="150"/>
      <c r="BC2176" s="150"/>
      <c r="BD2176" s="150"/>
      <c r="BE2176" s="150"/>
      <c r="BF2176" s="150"/>
      <c r="BG2176" s="150"/>
      <c r="BH2176" s="150"/>
    </row>
    <row r="2177" spans="1:60" outlineLevel="1" x14ac:dyDescent="0.2">
      <c r="A2177" s="157"/>
      <c r="B2177" s="158"/>
      <c r="C2177" s="271" t="s">
        <v>1951</v>
      </c>
      <c r="D2177" s="272"/>
      <c r="E2177" s="272"/>
      <c r="F2177" s="272"/>
      <c r="G2177" s="272"/>
      <c r="H2177" s="159"/>
      <c r="I2177" s="159"/>
      <c r="J2177" s="159"/>
      <c r="K2177" s="159"/>
      <c r="L2177" s="159"/>
      <c r="M2177" s="159"/>
      <c r="N2177" s="159"/>
      <c r="O2177" s="159"/>
      <c r="P2177" s="159"/>
      <c r="Q2177" s="159"/>
      <c r="R2177" s="159"/>
      <c r="S2177" s="159"/>
      <c r="T2177" s="159"/>
      <c r="U2177" s="159"/>
      <c r="V2177" s="159"/>
      <c r="W2177" s="159"/>
      <c r="X2177" s="159"/>
      <c r="Y2177" s="150"/>
      <c r="Z2177" s="150"/>
      <c r="AA2177" s="150"/>
      <c r="AB2177" s="150"/>
      <c r="AC2177" s="150"/>
      <c r="AD2177" s="150"/>
      <c r="AE2177" s="150"/>
      <c r="AF2177" s="150"/>
      <c r="AG2177" s="150" t="s">
        <v>206</v>
      </c>
      <c r="AH2177" s="150"/>
      <c r="AI2177" s="150"/>
      <c r="AJ2177" s="150"/>
      <c r="AK2177" s="150"/>
      <c r="AL2177" s="150"/>
      <c r="AM2177" s="150"/>
      <c r="AN2177" s="150"/>
      <c r="AO2177" s="150"/>
      <c r="AP2177" s="150"/>
      <c r="AQ2177" s="150"/>
      <c r="AR2177" s="150"/>
      <c r="AS2177" s="150"/>
      <c r="AT2177" s="150"/>
      <c r="AU2177" s="150"/>
      <c r="AV2177" s="150"/>
      <c r="AW2177" s="150"/>
      <c r="AX2177" s="150"/>
      <c r="AY2177" s="150"/>
      <c r="AZ2177" s="150"/>
      <c r="BA2177" s="150"/>
      <c r="BB2177" s="150"/>
      <c r="BC2177" s="150"/>
      <c r="BD2177" s="150"/>
      <c r="BE2177" s="150"/>
      <c r="BF2177" s="150"/>
      <c r="BG2177" s="150"/>
      <c r="BH2177" s="150"/>
    </row>
    <row r="2178" spans="1:60" outlineLevel="1" x14ac:dyDescent="0.2">
      <c r="A2178" s="157"/>
      <c r="B2178" s="158"/>
      <c r="C2178" s="199" t="s">
        <v>1952</v>
      </c>
      <c r="D2178" s="189"/>
      <c r="E2178" s="190"/>
      <c r="F2178" s="159"/>
      <c r="G2178" s="159"/>
      <c r="H2178" s="159"/>
      <c r="I2178" s="159"/>
      <c r="J2178" s="159"/>
      <c r="K2178" s="159"/>
      <c r="L2178" s="159"/>
      <c r="M2178" s="159"/>
      <c r="N2178" s="159"/>
      <c r="O2178" s="159"/>
      <c r="P2178" s="159"/>
      <c r="Q2178" s="159"/>
      <c r="R2178" s="159"/>
      <c r="S2178" s="159"/>
      <c r="T2178" s="159"/>
      <c r="U2178" s="159"/>
      <c r="V2178" s="159"/>
      <c r="W2178" s="159"/>
      <c r="X2178" s="159"/>
      <c r="Y2178" s="150"/>
      <c r="Z2178" s="150"/>
      <c r="AA2178" s="150"/>
      <c r="AB2178" s="150"/>
      <c r="AC2178" s="150"/>
      <c r="AD2178" s="150"/>
      <c r="AE2178" s="150"/>
      <c r="AF2178" s="150"/>
      <c r="AG2178" s="150" t="s">
        <v>247</v>
      </c>
      <c r="AH2178" s="150">
        <v>0</v>
      </c>
      <c r="AI2178" s="150"/>
      <c r="AJ2178" s="150"/>
      <c r="AK2178" s="150"/>
      <c r="AL2178" s="150"/>
      <c r="AM2178" s="150"/>
      <c r="AN2178" s="150"/>
      <c r="AO2178" s="150"/>
      <c r="AP2178" s="150"/>
      <c r="AQ2178" s="150"/>
      <c r="AR2178" s="150"/>
      <c r="AS2178" s="150"/>
      <c r="AT2178" s="150"/>
      <c r="AU2178" s="150"/>
      <c r="AV2178" s="150"/>
      <c r="AW2178" s="150"/>
      <c r="AX2178" s="150"/>
      <c r="AY2178" s="150"/>
      <c r="AZ2178" s="150"/>
      <c r="BA2178" s="150"/>
      <c r="BB2178" s="150"/>
      <c r="BC2178" s="150"/>
      <c r="BD2178" s="150"/>
      <c r="BE2178" s="150"/>
      <c r="BF2178" s="150"/>
      <c r="BG2178" s="150"/>
      <c r="BH2178" s="150"/>
    </row>
    <row r="2179" spans="1:60" outlineLevel="1" x14ac:dyDescent="0.2">
      <c r="A2179" s="157"/>
      <c r="B2179" s="158"/>
      <c r="C2179" s="199" t="s">
        <v>439</v>
      </c>
      <c r="D2179" s="189"/>
      <c r="E2179" s="190">
        <v>1</v>
      </c>
      <c r="F2179" s="159"/>
      <c r="G2179" s="159"/>
      <c r="H2179" s="159"/>
      <c r="I2179" s="159"/>
      <c r="J2179" s="159"/>
      <c r="K2179" s="159"/>
      <c r="L2179" s="159"/>
      <c r="M2179" s="159"/>
      <c r="N2179" s="159"/>
      <c r="O2179" s="159"/>
      <c r="P2179" s="159"/>
      <c r="Q2179" s="159"/>
      <c r="R2179" s="159"/>
      <c r="S2179" s="159"/>
      <c r="T2179" s="159"/>
      <c r="U2179" s="159"/>
      <c r="V2179" s="159"/>
      <c r="W2179" s="159"/>
      <c r="X2179" s="159"/>
      <c r="Y2179" s="150"/>
      <c r="Z2179" s="150"/>
      <c r="AA2179" s="150"/>
      <c r="AB2179" s="150"/>
      <c r="AC2179" s="150"/>
      <c r="AD2179" s="150"/>
      <c r="AE2179" s="150"/>
      <c r="AF2179" s="150"/>
      <c r="AG2179" s="150" t="s">
        <v>247</v>
      </c>
      <c r="AH2179" s="150">
        <v>0</v>
      </c>
      <c r="AI2179" s="150"/>
      <c r="AJ2179" s="150"/>
      <c r="AK2179" s="150"/>
      <c r="AL2179" s="150"/>
      <c r="AM2179" s="150"/>
      <c r="AN2179" s="150"/>
      <c r="AO2179" s="150"/>
      <c r="AP2179" s="150"/>
      <c r="AQ2179" s="150"/>
      <c r="AR2179" s="150"/>
      <c r="AS2179" s="150"/>
      <c r="AT2179" s="150"/>
      <c r="AU2179" s="150"/>
      <c r="AV2179" s="150"/>
      <c r="AW2179" s="150"/>
      <c r="AX2179" s="150"/>
      <c r="AY2179" s="150"/>
      <c r="AZ2179" s="150"/>
      <c r="BA2179" s="150"/>
      <c r="BB2179" s="150"/>
      <c r="BC2179" s="150"/>
      <c r="BD2179" s="150"/>
      <c r="BE2179" s="150"/>
      <c r="BF2179" s="150"/>
      <c r="BG2179" s="150"/>
      <c r="BH2179" s="150"/>
    </row>
    <row r="2180" spans="1:60" outlineLevel="1" x14ac:dyDescent="0.2">
      <c r="A2180" s="167">
        <v>338</v>
      </c>
      <c r="B2180" s="168" t="s">
        <v>1966</v>
      </c>
      <c r="C2180" s="184" t="s">
        <v>1967</v>
      </c>
      <c r="D2180" s="169" t="s">
        <v>420</v>
      </c>
      <c r="E2180" s="170">
        <v>1</v>
      </c>
      <c r="F2180" s="171">
        <v>5230</v>
      </c>
      <c r="G2180" s="172">
        <f>ROUND(E2180*F2180,2)</f>
        <v>5230</v>
      </c>
      <c r="H2180" s="171">
        <v>0</v>
      </c>
      <c r="I2180" s="172">
        <f>ROUND(E2180*H2180,2)</f>
        <v>0</v>
      </c>
      <c r="J2180" s="171">
        <v>5230</v>
      </c>
      <c r="K2180" s="172">
        <f>ROUND(E2180*J2180,2)</f>
        <v>5230</v>
      </c>
      <c r="L2180" s="172">
        <v>21</v>
      </c>
      <c r="M2180" s="172">
        <f>G2180*(1+L2180/100)</f>
        <v>6328.3</v>
      </c>
      <c r="N2180" s="172">
        <v>0</v>
      </c>
      <c r="O2180" s="172">
        <f>ROUND(E2180*N2180,2)</f>
        <v>0</v>
      </c>
      <c r="P2180" s="172">
        <v>0</v>
      </c>
      <c r="Q2180" s="172">
        <f>ROUND(E2180*P2180,2)</f>
        <v>0</v>
      </c>
      <c r="R2180" s="172"/>
      <c r="S2180" s="172" t="s">
        <v>438</v>
      </c>
      <c r="T2180" s="173" t="s">
        <v>202</v>
      </c>
      <c r="U2180" s="159">
        <v>0</v>
      </c>
      <c r="V2180" s="159">
        <f>ROUND(E2180*U2180,2)</f>
        <v>0</v>
      </c>
      <c r="W2180" s="159"/>
      <c r="X2180" s="159" t="s">
        <v>242</v>
      </c>
      <c r="Y2180" s="150"/>
      <c r="Z2180" s="150"/>
      <c r="AA2180" s="150"/>
      <c r="AB2180" s="150"/>
      <c r="AC2180" s="150"/>
      <c r="AD2180" s="150"/>
      <c r="AE2180" s="150"/>
      <c r="AF2180" s="150"/>
      <c r="AG2180" s="150" t="s">
        <v>243</v>
      </c>
      <c r="AH2180" s="150"/>
      <c r="AI2180" s="150"/>
      <c r="AJ2180" s="150"/>
      <c r="AK2180" s="150"/>
      <c r="AL2180" s="150"/>
      <c r="AM2180" s="150"/>
      <c r="AN2180" s="150"/>
      <c r="AO2180" s="150"/>
      <c r="AP2180" s="150"/>
      <c r="AQ2180" s="150"/>
      <c r="AR2180" s="150"/>
      <c r="AS2180" s="150"/>
      <c r="AT2180" s="150"/>
      <c r="AU2180" s="150"/>
      <c r="AV2180" s="150"/>
      <c r="AW2180" s="150"/>
      <c r="AX2180" s="150"/>
      <c r="AY2180" s="150"/>
      <c r="AZ2180" s="150"/>
      <c r="BA2180" s="150"/>
      <c r="BB2180" s="150"/>
      <c r="BC2180" s="150"/>
      <c r="BD2180" s="150"/>
      <c r="BE2180" s="150"/>
      <c r="BF2180" s="150"/>
      <c r="BG2180" s="150"/>
      <c r="BH2180" s="150"/>
    </row>
    <row r="2181" spans="1:60" outlineLevel="1" x14ac:dyDescent="0.2">
      <c r="A2181" s="157"/>
      <c r="B2181" s="158"/>
      <c r="C2181" s="262" t="s">
        <v>1946</v>
      </c>
      <c r="D2181" s="263"/>
      <c r="E2181" s="263"/>
      <c r="F2181" s="263"/>
      <c r="G2181" s="263"/>
      <c r="H2181" s="159"/>
      <c r="I2181" s="159"/>
      <c r="J2181" s="159"/>
      <c r="K2181" s="159"/>
      <c r="L2181" s="159"/>
      <c r="M2181" s="159"/>
      <c r="N2181" s="159"/>
      <c r="O2181" s="159"/>
      <c r="P2181" s="159"/>
      <c r="Q2181" s="159"/>
      <c r="R2181" s="159"/>
      <c r="S2181" s="159"/>
      <c r="T2181" s="159"/>
      <c r="U2181" s="159"/>
      <c r="V2181" s="159"/>
      <c r="W2181" s="159"/>
      <c r="X2181" s="159"/>
      <c r="Y2181" s="150"/>
      <c r="Z2181" s="150"/>
      <c r="AA2181" s="150"/>
      <c r="AB2181" s="150"/>
      <c r="AC2181" s="150"/>
      <c r="AD2181" s="150"/>
      <c r="AE2181" s="150"/>
      <c r="AF2181" s="150"/>
      <c r="AG2181" s="150" t="s">
        <v>206</v>
      </c>
      <c r="AH2181" s="150"/>
      <c r="AI2181" s="150"/>
      <c r="AJ2181" s="150"/>
      <c r="AK2181" s="150"/>
      <c r="AL2181" s="150"/>
      <c r="AM2181" s="150"/>
      <c r="AN2181" s="150"/>
      <c r="AO2181" s="150"/>
      <c r="AP2181" s="150"/>
      <c r="AQ2181" s="150"/>
      <c r="AR2181" s="150"/>
      <c r="AS2181" s="150"/>
      <c r="AT2181" s="150"/>
      <c r="AU2181" s="150"/>
      <c r="AV2181" s="150"/>
      <c r="AW2181" s="150"/>
      <c r="AX2181" s="150"/>
      <c r="AY2181" s="150"/>
      <c r="AZ2181" s="150"/>
      <c r="BA2181" s="150"/>
      <c r="BB2181" s="150"/>
      <c r="BC2181" s="150"/>
      <c r="BD2181" s="150"/>
      <c r="BE2181" s="150"/>
      <c r="BF2181" s="150"/>
      <c r="BG2181" s="150"/>
      <c r="BH2181" s="150"/>
    </row>
    <row r="2182" spans="1:60" outlineLevel="1" x14ac:dyDescent="0.2">
      <c r="A2182" s="157"/>
      <c r="B2182" s="158"/>
      <c r="C2182" s="271" t="s">
        <v>2534</v>
      </c>
      <c r="D2182" s="272"/>
      <c r="E2182" s="272"/>
      <c r="F2182" s="272"/>
      <c r="G2182" s="272"/>
      <c r="H2182" s="159"/>
      <c r="I2182" s="159"/>
      <c r="J2182" s="159"/>
      <c r="K2182" s="159"/>
      <c r="L2182" s="159"/>
      <c r="M2182" s="159"/>
      <c r="N2182" s="159"/>
      <c r="O2182" s="159"/>
      <c r="P2182" s="159"/>
      <c r="Q2182" s="159"/>
      <c r="R2182" s="159"/>
      <c r="S2182" s="159"/>
      <c r="T2182" s="159"/>
      <c r="U2182" s="159"/>
      <c r="V2182" s="159"/>
      <c r="W2182" s="159"/>
      <c r="X2182" s="159"/>
      <c r="Y2182" s="150"/>
      <c r="Z2182" s="150"/>
      <c r="AA2182" s="150"/>
      <c r="AB2182" s="150"/>
      <c r="AC2182" s="150"/>
      <c r="AD2182" s="150"/>
      <c r="AE2182" s="150"/>
      <c r="AF2182" s="150"/>
      <c r="AG2182" s="150" t="s">
        <v>206</v>
      </c>
      <c r="AH2182" s="150"/>
      <c r="AI2182" s="150"/>
      <c r="AJ2182" s="150"/>
      <c r="AK2182" s="150"/>
      <c r="AL2182" s="150"/>
      <c r="AM2182" s="150"/>
      <c r="AN2182" s="150"/>
      <c r="AO2182" s="150"/>
      <c r="AP2182" s="150"/>
      <c r="AQ2182" s="150"/>
      <c r="AR2182" s="150"/>
      <c r="AS2182" s="150"/>
      <c r="AT2182" s="150"/>
      <c r="AU2182" s="150"/>
      <c r="AV2182" s="150"/>
      <c r="AW2182" s="150"/>
      <c r="AX2182" s="150"/>
      <c r="AY2182" s="150"/>
      <c r="AZ2182" s="150"/>
      <c r="BA2182" s="150"/>
      <c r="BB2182" s="150"/>
      <c r="BC2182" s="150"/>
      <c r="BD2182" s="150"/>
      <c r="BE2182" s="150"/>
      <c r="BF2182" s="150"/>
      <c r="BG2182" s="150"/>
      <c r="BH2182" s="150"/>
    </row>
    <row r="2183" spans="1:60" outlineLevel="1" x14ac:dyDescent="0.2">
      <c r="A2183" s="157"/>
      <c r="B2183" s="158"/>
      <c r="C2183" s="271" t="s">
        <v>1947</v>
      </c>
      <c r="D2183" s="272"/>
      <c r="E2183" s="272"/>
      <c r="F2183" s="272"/>
      <c r="G2183" s="272"/>
      <c r="H2183" s="159"/>
      <c r="I2183" s="159"/>
      <c r="J2183" s="159"/>
      <c r="K2183" s="159"/>
      <c r="L2183" s="159"/>
      <c r="M2183" s="159"/>
      <c r="N2183" s="159"/>
      <c r="O2183" s="159"/>
      <c r="P2183" s="159"/>
      <c r="Q2183" s="159"/>
      <c r="R2183" s="159"/>
      <c r="S2183" s="159"/>
      <c r="T2183" s="159"/>
      <c r="U2183" s="159"/>
      <c r="V2183" s="159"/>
      <c r="W2183" s="159"/>
      <c r="X2183" s="159"/>
      <c r="Y2183" s="150"/>
      <c r="Z2183" s="150"/>
      <c r="AA2183" s="150"/>
      <c r="AB2183" s="150"/>
      <c r="AC2183" s="150"/>
      <c r="AD2183" s="150"/>
      <c r="AE2183" s="150"/>
      <c r="AF2183" s="150"/>
      <c r="AG2183" s="150" t="s">
        <v>206</v>
      </c>
      <c r="AH2183" s="150"/>
      <c r="AI2183" s="150"/>
      <c r="AJ2183" s="150"/>
      <c r="AK2183" s="150"/>
      <c r="AL2183" s="150"/>
      <c r="AM2183" s="150"/>
      <c r="AN2183" s="150"/>
      <c r="AO2183" s="150"/>
      <c r="AP2183" s="150"/>
      <c r="AQ2183" s="150"/>
      <c r="AR2183" s="150"/>
      <c r="AS2183" s="150"/>
      <c r="AT2183" s="150"/>
      <c r="AU2183" s="150"/>
      <c r="AV2183" s="150"/>
      <c r="AW2183" s="150"/>
      <c r="AX2183" s="150"/>
      <c r="AY2183" s="150"/>
      <c r="AZ2183" s="150"/>
      <c r="BA2183" s="150"/>
      <c r="BB2183" s="150"/>
      <c r="BC2183" s="150"/>
      <c r="BD2183" s="150"/>
      <c r="BE2183" s="150"/>
      <c r="BF2183" s="150"/>
      <c r="BG2183" s="150"/>
      <c r="BH2183" s="150"/>
    </row>
    <row r="2184" spans="1:60" outlineLevel="1" x14ac:dyDescent="0.2">
      <c r="A2184" s="157"/>
      <c r="B2184" s="158"/>
      <c r="C2184" s="271" t="s">
        <v>1948</v>
      </c>
      <c r="D2184" s="272"/>
      <c r="E2184" s="272"/>
      <c r="F2184" s="272"/>
      <c r="G2184" s="272"/>
      <c r="H2184" s="159"/>
      <c r="I2184" s="159"/>
      <c r="J2184" s="159"/>
      <c r="K2184" s="159"/>
      <c r="L2184" s="159"/>
      <c r="M2184" s="159"/>
      <c r="N2184" s="159"/>
      <c r="O2184" s="159"/>
      <c r="P2184" s="159"/>
      <c r="Q2184" s="159"/>
      <c r="R2184" s="159"/>
      <c r="S2184" s="159"/>
      <c r="T2184" s="159"/>
      <c r="U2184" s="159"/>
      <c r="V2184" s="159"/>
      <c r="W2184" s="159"/>
      <c r="X2184" s="159"/>
      <c r="Y2184" s="150"/>
      <c r="Z2184" s="150"/>
      <c r="AA2184" s="150"/>
      <c r="AB2184" s="150"/>
      <c r="AC2184" s="150"/>
      <c r="AD2184" s="150"/>
      <c r="AE2184" s="150"/>
      <c r="AF2184" s="150"/>
      <c r="AG2184" s="150" t="s">
        <v>206</v>
      </c>
      <c r="AH2184" s="150"/>
      <c r="AI2184" s="150"/>
      <c r="AJ2184" s="150"/>
      <c r="AK2184" s="150"/>
      <c r="AL2184" s="150"/>
      <c r="AM2184" s="150"/>
      <c r="AN2184" s="150"/>
      <c r="AO2184" s="150"/>
      <c r="AP2184" s="150"/>
      <c r="AQ2184" s="150"/>
      <c r="AR2184" s="150"/>
      <c r="AS2184" s="150"/>
      <c r="AT2184" s="150"/>
      <c r="AU2184" s="150"/>
      <c r="AV2184" s="150"/>
      <c r="AW2184" s="150"/>
      <c r="AX2184" s="150"/>
      <c r="AY2184" s="150"/>
      <c r="AZ2184" s="150"/>
      <c r="BA2184" s="150"/>
      <c r="BB2184" s="150"/>
      <c r="BC2184" s="150"/>
      <c r="BD2184" s="150"/>
      <c r="BE2184" s="150"/>
      <c r="BF2184" s="150"/>
      <c r="BG2184" s="150"/>
      <c r="BH2184" s="150"/>
    </row>
    <row r="2185" spans="1:60" outlineLevel="1" x14ac:dyDescent="0.2">
      <c r="A2185" s="157"/>
      <c r="B2185" s="158"/>
      <c r="C2185" s="271" t="s">
        <v>1949</v>
      </c>
      <c r="D2185" s="272"/>
      <c r="E2185" s="272"/>
      <c r="F2185" s="272"/>
      <c r="G2185" s="272"/>
      <c r="H2185" s="159"/>
      <c r="I2185" s="159"/>
      <c r="J2185" s="159"/>
      <c r="K2185" s="159"/>
      <c r="L2185" s="159"/>
      <c r="M2185" s="159"/>
      <c r="N2185" s="159"/>
      <c r="O2185" s="159"/>
      <c r="P2185" s="159"/>
      <c r="Q2185" s="159"/>
      <c r="R2185" s="159"/>
      <c r="S2185" s="159"/>
      <c r="T2185" s="159"/>
      <c r="U2185" s="159"/>
      <c r="V2185" s="159"/>
      <c r="W2185" s="159"/>
      <c r="X2185" s="159"/>
      <c r="Y2185" s="150"/>
      <c r="Z2185" s="150"/>
      <c r="AA2185" s="150"/>
      <c r="AB2185" s="150"/>
      <c r="AC2185" s="150"/>
      <c r="AD2185" s="150"/>
      <c r="AE2185" s="150"/>
      <c r="AF2185" s="150"/>
      <c r="AG2185" s="150" t="s">
        <v>206</v>
      </c>
      <c r="AH2185" s="150"/>
      <c r="AI2185" s="150"/>
      <c r="AJ2185" s="150"/>
      <c r="AK2185" s="150"/>
      <c r="AL2185" s="150"/>
      <c r="AM2185" s="150"/>
      <c r="AN2185" s="150"/>
      <c r="AO2185" s="150"/>
      <c r="AP2185" s="150"/>
      <c r="AQ2185" s="150"/>
      <c r="AR2185" s="150"/>
      <c r="AS2185" s="150"/>
      <c r="AT2185" s="150"/>
      <c r="AU2185" s="150"/>
      <c r="AV2185" s="150"/>
      <c r="AW2185" s="150"/>
      <c r="AX2185" s="150"/>
      <c r="AY2185" s="150"/>
      <c r="AZ2185" s="150"/>
      <c r="BA2185" s="150"/>
      <c r="BB2185" s="150"/>
      <c r="BC2185" s="150"/>
      <c r="BD2185" s="150"/>
      <c r="BE2185" s="150"/>
      <c r="BF2185" s="150"/>
      <c r="BG2185" s="150"/>
      <c r="BH2185" s="150"/>
    </row>
    <row r="2186" spans="1:60" outlineLevel="1" x14ac:dyDescent="0.2">
      <c r="A2186" s="157"/>
      <c r="B2186" s="158"/>
      <c r="C2186" s="271" t="s">
        <v>1950</v>
      </c>
      <c r="D2186" s="272"/>
      <c r="E2186" s="272"/>
      <c r="F2186" s="272"/>
      <c r="G2186" s="272"/>
      <c r="H2186" s="159"/>
      <c r="I2186" s="159"/>
      <c r="J2186" s="159"/>
      <c r="K2186" s="159"/>
      <c r="L2186" s="159"/>
      <c r="M2186" s="159"/>
      <c r="N2186" s="159"/>
      <c r="O2186" s="159"/>
      <c r="P2186" s="159"/>
      <c r="Q2186" s="159"/>
      <c r="R2186" s="159"/>
      <c r="S2186" s="159"/>
      <c r="T2186" s="159"/>
      <c r="U2186" s="159"/>
      <c r="V2186" s="159"/>
      <c r="W2186" s="159"/>
      <c r="X2186" s="159"/>
      <c r="Y2186" s="150"/>
      <c r="Z2186" s="150"/>
      <c r="AA2186" s="150"/>
      <c r="AB2186" s="150"/>
      <c r="AC2186" s="150"/>
      <c r="AD2186" s="150"/>
      <c r="AE2186" s="150"/>
      <c r="AF2186" s="150"/>
      <c r="AG2186" s="150" t="s">
        <v>206</v>
      </c>
      <c r="AH2186" s="150"/>
      <c r="AI2186" s="150"/>
      <c r="AJ2186" s="150"/>
      <c r="AK2186" s="150"/>
      <c r="AL2186" s="150"/>
      <c r="AM2186" s="150"/>
      <c r="AN2186" s="150"/>
      <c r="AO2186" s="150"/>
      <c r="AP2186" s="150"/>
      <c r="AQ2186" s="150"/>
      <c r="AR2186" s="150"/>
      <c r="AS2186" s="150"/>
      <c r="AT2186" s="150"/>
      <c r="AU2186" s="150"/>
      <c r="AV2186" s="150"/>
      <c r="AW2186" s="150"/>
      <c r="AX2186" s="150"/>
      <c r="AY2186" s="150"/>
      <c r="AZ2186" s="150"/>
      <c r="BA2186" s="150"/>
      <c r="BB2186" s="150"/>
      <c r="BC2186" s="150"/>
      <c r="BD2186" s="150"/>
      <c r="BE2186" s="150"/>
      <c r="BF2186" s="150"/>
      <c r="BG2186" s="150"/>
      <c r="BH2186" s="150"/>
    </row>
    <row r="2187" spans="1:60" outlineLevel="1" x14ac:dyDescent="0.2">
      <c r="A2187" s="157"/>
      <c r="B2187" s="158"/>
      <c r="C2187" s="271" t="s">
        <v>1951</v>
      </c>
      <c r="D2187" s="272"/>
      <c r="E2187" s="272"/>
      <c r="F2187" s="272"/>
      <c r="G2187" s="272"/>
      <c r="H2187" s="159"/>
      <c r="I2187" s="159"/>
      <c r="J2187" s="159"/>
      <c r="K2187" s="159"/>
      <c r="L2187" s="159"/>
      <c r="M2187" s="159"/>
      <c r="N2187" s="159"/>
      <c r="O2187" s="159"/>
      <c r="P2187" s="159"/>
      <c r="Q2187" s="159"/>
      <c r="R2187" s="159"/>
      <c r="S2187" s="159"/>
      <c r="T2187" s="159"/>
      <c r="U2187" s="159"/>
      <c r="V2187" s="159"/>
      <c r="W2187" s="159"/>
      <c r="X2187" s="159"/>
      <c r="Y2187" s="150"/>
      <c r="Z2187" s="150"/>
      <c r="AA2187" s="150"/>
      <c r="AB2187" s="150"/>
      <c r="AC2187" s="150"/>
      <c r="AD2187" s="150"/>
      <c r="AE2187" s="150"/>
      <c r="AF2187" s="150"/>
      <c r="AG2187" s="150" t="s">
        <v>206</v>
      </c>
      <c r="AH2187" s="150"/>
      <c r="AI2187" s="150"/>
      <c r="AJ2187" s="150"/>
      <c r="AK2187" s="150"/>
      <c r="AL2187" s="150"/>
      <c r="AM2187" s="150"/>
      <c r="AN2187" s="150"/>
      <c r="AO2187" s="150"/>
      <c r="AP2187" s="150"/>
      <c r="AQ2187" s="150"/>
      <c r="AR2187" s="150"/>
      <c r="AS2187" s="150"/>
      <c r="AT2187" s="150"/>
      <c r="AU2187" s="150"/>
      <c r="AV2187" s="150"/>
      <c r="AW2187" s="150"/>
      <c r="AX2187" s="150"/>
      <c r="AY2187" s="150"/>
      <c r="AZ2187" s="150"/>
      <c r="BA2187" s="150"/>
      <c r="BB2187" s="150"/>
      <c r="BC2187" s="150"/>
      <c r="BD2187" s="150"/>
      <c r="BE2187" s="150"/>
      <c r="BF2187" s="150"/>
      <c r="BG2187" s="150"/>
      <c r="BH2187" s="150"/>
    </row>
    <row r="2188" spans="1:60" outlineLevel="1" x14ac:dyDescent="0.2">
      <c r="A2188" s="157"/>
      <c r="B2188" s="158"/>
      <c r="C2188" s="199" t="s">
        <v>1952</v>
      </c>
      <c r="D2188" s="189"/>
      <c r="E2188" s="190"/>
      <c r="F2188" s="159"/>
      <c r="G2188" s="159"/>
      <c r="H2188" s="159"/>
      <c r="I2188" s="159"/>
      <c r="J2188" s="159"/>
      <c r="K2188" s="159"/>
      <c r="L2188" s="159"/>
      <c r="M2188" s="159"/>
      <c r="N2188" s="159"/>
      <c r="O2188" s="159"/>
      <c r="P2188" s="159"/>
      <c r="Q2188" s="159"/>
      <c r="R2188" s="159"/>
      <c r="S2188" s="159"/>
      <c r="T2188" s="159"/>
      <c r="U2188" s="159"/>
      <c r="V2188" s="159"/>
      <c r="W2188" s="159"/>
      <c r="X2188" s="159"/>
      <c r="Y2188" s="150"/>
      <c r="Z2188" s="150"/>
      <c r="AA2188" s="150"/>
      <c r="AB2188" s="150"/>
      <c r="AC2188" s="150"/>
      <c r="AD2188" s="150"/>
      <c r="AE2188" s="150"/>
      <c r="AF2188" s="150"/>
      <c r="AG2188" s="150" t="s">
        <v>247</v>
      </c>
      <c r="AH2188" s="150">
        <v>0</v>
      </c>
      <c r="AI2188" s="150"/>
      <c r="AJ2188" s="150"/>
      <c r="AK2188" s="150"/>
      <c r="AL2188" s="150"/>
      <c r="AM2188" s="150"/>
      <c r="AN2188" s="150"/>
      <c r="AO2188" s="150"/>
      <c r="AP2188" s="150"/>
      <c r="AQ2188" s="150"/>
      <c r="AR2188" s="150"/>
      <c r="AS2188" s="150"/>
      <c r="AT2188" s="150"/>
      <c r="AU2188" s="150"/>
      <c r="AV2188" s="150"/>
      <c r="AW2188" s="150"/>
      <c r="AX2188" s="150"/>
      <c r="AY2188" s="150"/>
      <c r="AZ2188" s="150"/>
      <c r="BA2188" s="150"/>
      <c r="BB2188" s="150"/>
      <c r="BC2188" s="150"/>
      <c r="BD2188" s="150"/>
      <c r="BE2188" s="150"/>
      <c r="BF2188" s="150"/>
      <c r="BG2188" s="150"/>
      <c r="BH2188" s="150"/>
    </row>
    <row r="2189" spans="1:60" outlineLevel="1" x14ac:dyDescent="0.2">
      <c r="A2189" s="157"/>
      <c r="B2189" s="158"/>
      <c r="C2189" s="199" t="s">
        <v>439</v>
      </c>
      <c r="D2189" s="189"/>
      <c r="E2189" s="190">
        <v>1</v>
      </c>
      <c r="F2189" s="159"/>
      <c r="G2189" s="159"/>
      <c r="H2189" s="159"/>
      <c r="I2189" s="159"/>
      <c r="J2189" s="159"/>
      <c r="K2189" s="159"/>
      <c r="L2189" s="159"/>
      <c r="M2189" s="159"/>
      <c r="N2189" s="159"/>
      <c r="O2189" s="159"/>
      <c r="P2189" s="159"/>
      <c r="Q2189" s="159"/>
      <c r="R2189" s="159"/>
      <c r="S2189" s="159"/>
      <c r="T2189" s="159"/>
      <c r="U2189" s="159"/>
      <c r="V2189" s="159"/>
      <c r="W2189" s="159"/>
      <c r="X2189" s="159"/>
      <c r="Y2189" s="150"/>
      <c r="Z2189" s="150"/>
      <c r="AA2189" s="150"/>
      <c r="AB2189" s="150"/>
      <c r="AC2189" s="150"/>
      <c r="AD2189" s="150"/>
      <c r="AE2189" s="150"/>
      <c r="AF2189" s="150"/>
      <c r="AG2189" s="150" t="s">
        <v>247</v>
      </c>
      <c r="AH2189" s="150">
        <v>0</v>
      </c>
      <c r="AI2189" s="150"/>
      <c r="AJ2189" s="150"/>
      <c r="AK2189" s="150"/>
      <c r="AL2189" s="150"/>
      <c r="AM2189" s="150"/>
      <c r="AN2189" s="150"/>
      <c r="AO2189" s="150"/>
      <c r="AP2189" s="150"/>
      <c r="AQ2189" s="150"/>
      <c r="AR2189" s="150"/>
      <c r="AS2189" s="150"/>
      <c r="AT2189" s="150"/>
      <c r="AU2189" s="150"/>
      <c r="AV2189" s="150"/>
      <c r="AW2189" s="150"/>
      <c r="AX2189" s="150"/>
      <c r="AY2189" s="150"/>
      <c r="AZ2189" s="150"/>
      <c r="BA2189" s="150"/>
      <c r="BB2189" s="150"/>
      <c r="BC2189" s="150"/>
      <c r="BD2189" s="150"/>
      <c r="BE2189" s="150"/>
      <c r="BF2189" s="150"/>
      <c r="BG2189" s="150"/>
      <c r="BH2189" s="150"/>
    </row>
    <row r="2190" spans="1:60" outlineLevel="1" x14ac:dyDescent="0.2">
      <c r="A2190" s="167">
        <v>339</v>
      </c>
      <c r="B2190" s="168" t="s">
        <v>1968</v>
      </c>
      <c r="C2190" s="184" t="s">
        <v>1969</v>
      </c>
      <c r="D2190" s="169" t="s">
        <v>420</v>
      </c>
      <c r="E2190" s="170">
        <v>1</v>
      </c>
      <c r="F2190" s="171">
        <v>520</v>
      </c>
      <c r="G2190" s="172">
        <f>ROUND(E2190*F2190,2)</f>
        <v>520</v>
      </c>
      <c r="H2190" s="171">
        <v>0</v>
      </c>
      <c r="I2190" s="172">
        <f>ROUND(E2190*H2190,2)</f>
        <v>0</v>
      </c>
      <c r="J2190" s="171">
        <v>520</v>
      </c>
      <c r="K2190" s="172">
        <f>ROUND(E2190*J2190,2)</f>
        <v>520</v>
      </c>
      <c r="L2190" s="172">
        <v>21</v>
      </c>
      <c r="M2190" s="172">
        <f>G2190*(1+L2190/100)</f>
        <v>629.19999999999993</v>
      </c>
      <c r="N2190" s="172">
        <v>0</v>
      </c>
      <c r="O2190" s="172">
        <f>ROUND(E2190*N2190,2)</f>
        <v>0</v>
      </c>
      <c r="P2190" s="172">
        <v>0</v>
      </c>
      <c r="Q2190" s="172">
        <f>ROUND(E2190*P2190,2)</f>
        <v>0</v>
      </c>
      <c r="R2190" s="172"/>
      <c r="S2190" s="172" t="s">
        <v>438</v>
      </c>
      <c r="T2190" s="173" t="s">
        <v>202</v>
      </c>
      <c r="U2190" s="159">
        <v>0</v>
      </c>
      <c r="V2190" s="159">
        <f>ROUND(E2190*U2190,2)</f>
        <v>0</v>
      </c>
      <c r="W2190" s="159"/>
      <c r="X2190" s="159" t="s">
        <v>242</v>
      </c>
      <c r="Y2190" s="150"/>
      <c r="Z2190" s="150"/>
      <c r="AA2190" s="150"/>
      <c r="AB2190" s="150"/>
      <c r="AC2190" s="150"/>
      <c r="AD2190" s="150"/>
      <c r="AE2190" s="150"/>
      <c r="AF2190" s="150"/>
      <c r="AG2190" s="150" t="s">
        <v>243</v>
      </c>
      <c r="AH2190" s="150"/>
      <c r="AI2190" s="150"/>
      <c r="AJ2190" s="150"/>
      <c r="AK2190" s="150"/>
      <c r="AL2190" s="150"/>
      <c r="AM2190" s="150"/>
      <c r="AN2190" s="150"/>
      <c r="AO2190" s="150"/>
      <c r="AP2190" s="150"/>
      <c r="AQ2190" s="150"/>
      <c r="AR2190" s="150"/>
      <c r="AS2190" s="150"/>
      <c r="AT2190" s="150"/>
      <c r="AU2190" s="150"/>
      <c r="AV2190" s="150"/>
      <c r="AW2190" s="150"/>
      <c r="AX2190" s="150"/>
      <c r="AY2190" s="150"/>
      <c r="AZ2190" s="150"/>
      <c r="BA2190" s="150"/>
      <c r="BB2190" s="150"/>
      <c r="BC2190" s="150"/>
      <c r="BD2190" s="150"/>
      <c r="BE2190" s="150"/>
      <c r="BF2190" s="150"/>
      <c r="BG2190" s="150"/>
      <c r="BH2190" s="150"/>
    </row>
    <row r="2191" spans="1:60" outlineLevel="1" x14ac:dyDescent="0.2">
      <c r="A2191" s="157"/>
      <c r="B2191" s="158"/>
      <c r="C2191" s="262" t="s">
        <v>1970</v>
      </c>
      <c r="D2191" s="263"/>
      <c r="E2191" s="263"/>
      <c r="F2191" s="263"/>
      <c r="G2191" s="263"/>
      <c r="H2191" s="159"/>
      <c r="I2191" s="159"/>
      <c r="J2191" s="159"/>
      <c r="K2191" s="159"/>
      <c r="L2191" s="159"/>
      <c r="M2191" s="159"/>
      <c r="N2191" s="159"/>
      <c r="O2191" s="159"/>
      <c r="P2191" s="159"/>
      <c r="Q2191" s="159"/>
      <c r="R2191" s="159"/>
      <c r="S2191" s="159"/>
      <c r="T2191" s="159"/>
      <c r="U2191" s="159"/>
      <c r="V2191" s="159"/>
      <c r="W2191" s="159"/>
      <c r="X2191" s="159"/>
      <c r="Y2191" s="150"/>
      <c r="Z2191" s="150"/>
      <c r="AA2191" s="150"/>
      <c r="AB2191" s="150"/>
      <c r="AC2191" s="150"/>
      <c r="AD2191" s="150"/>
      <c r="AE2191" s="150"/>
      <c r="AF2191" s="150"/>
      <c r="AG2191" s="150" t="s">
        <v>206</v>
      </c>
      <c r="AH2191" s="150"/>
      <c r="AI2191" s="150"/>
      <c r="AJ2191" s="150"/>
      <c r="AK2191" s="150"/>
      <c r="AL2191" s="150"/>
      <c r="AM2191" s="150"/>
      <c r="AN2191" s="150"/>
      <c r="AO2191" s="150"/>
      <c r="AP2191" s="150"/>
      <c r="AQ2191" s="150"/>
      <c r="AR2191" s="150"/>
      <c r="AS2191" s="150"/>
      <c r="AT2191" s="150"/>
      <c r="AU2191" s="150"/>
      <c r="AV2191" s="150"/>
      <c r="AW2191" s="150"/>
      <c r="AX2191" s="150"/>
      <c r="AY2191" s="150"/>
      <c r="AZ2191" s="150"/>
      <c r="BA2191" s="150"/>
      <c r="BB2191" s="150"/>
      <c r="BC2191" s="150"/>
      <c r="BD2191" s="150"/>
      <c r="BE2191" s="150"/>
      <c r="BF2191" s="150"/>
      <c r="BG2191" s="150"/>
      <c r="BH2191" s="150"/>
    </row>
    <row r="2192" spans="1:60" outlineLevel="1" x14ac:dyDescent="0.2">
      <c r="A2192" s="157"/>
      <c r="B2192" s="158"/>
      <c r="C2192" s="271" t="s">
        <v>1971</v>
      </c>
      <c r="D2192" s="272"/>
      <c r="E2192" s="272"/>
      <c r="F2192" s="272"/>
      <c r="G2192" s="272"/>
      <c r="H2192" s="159"/>
      <c r="I2192" s="159"/>
      <c r="J2192" s="159"/>
      <c r="K2192" s="159"/>
      <c r="L2192" s="159"/>
      <c r="M2192" s="159"/>
      <c r="N2192" s="159"/>
      <c r="O2192" s="159"/>
      <c r="P2192" s="159"/>
      <c r="Q2192" s="159"/>
      <c r="R2192" s="159"/>
      <c r="S2192" s="159"/>
      <c r="T2192" s="159"/>
      <c r="U2192" s="159"/>
      <c r="V2192" s="159"/>
      <c r="W2192" s="159"/>
      <c r="X2192" s="159"/>
      <c r="Y2192" s="150"/>
      <c r="Z2192" s="150"/>
      <c r="AA2192" s="150"/>
      <c r="AB2192" s="150"/>
      <c r="AC2192" s="150"/>
      <c r="AD2192" s="150"/>
      <c r="AE2192" s="150"/>
      <c r="AF2192" s="150"/>
      <c r="AG2192" s="150" t="s">
        <v>206</v>
      </c>
      <c r="AH2192" s="150"/>
      <c r="AI2192" s="150"/>
      <c r="AJ2192" s="150"/>
      <c r="AK2192" s="150"/>
      <c r="AL2192" s="150"/>
      <c r="AM2192" s="150"/>
      <c r="AN2192" s="150"/>
      <c r="AO2192" s="150"/>
      <c r="AP2192" s="150"/>
      <c r="AQ2192" s="150"/>
      <c r="AR2192" s="150"/>
      <c r="AS2192" s="150"/>
      <c r="AT2192" s="150"/>
      <c r="AU2192" s="150"/>
      <c r="AV2192" s="150"/>
      <c r="AW2192" s="150"/>
      <c r="AX2192" s="150"/>
      <c r="AY2192" s="150"/>
      <c r="AZ2192" s="150"/>
      <c r="BA2192" s="150"/>
      <c r="BB2192" s="150"/>
      <c r="BC2192" s="150"/>
      <c r="BD2192" s="150"/>
      <c r="BE2192" s="150"/>
      <c r="BF2192" s="150"/>
      <c r="BG2192" s="150"/>
      <c r="BH2192" s="150"/>
    </row>
    <row r="2193" spans="1:60" outlineLevel="1" x14ac:dyDescent="0.2">
      <c r="A2193" s="157"/>
      <c r="B2193" s="158"/>
      <c r="C2193" s="271" t="s">
        <v>1972</v>
      </c>
      <c r="D2193" s="272"/>
      <c r="E2193" s="272"/>
      <c r="F2193" s="272"/>
      <c r="G2193" s="272"/>
      <c r="H2193" s="159"/>
      <c r="I2193" s="159"/>
      <c r="J2193" s="159"/>
      <c r="K2193" s="159"/>
      <c r="L2193" s="159"/>
      <c r="M2193" s="159"/>
      <c r="N2193" s="159"/>
      <c r="O2193" s="159"/>
      <c r="P2193" s="159"/>
      <c r="Q2193" s="159"/>
      <c r="R2193" s="159"/>
      <c r="S2193" s="159"/>
      <c r="T2193" s="159"/>
      <c r="U2193" s="159"/>
      <c r="V2193" s="159"/>
      <c r="W2193" s="159"/>
      <c r="X2193" s="159"/>
      <c r="Y2193" s="150"/>
      <c r="Z2193" s="150"/>
      <c r="AA2193" s="150"/>
      <c r="AB2193" s="150"/>
      <c r="AC2193" s="150"/>
      <c r="AD2193" s="150"/>
      <c r="AE2193" s="150"/>
      <c r="AF2193" s="150"/>
      <c r="AG2193" s="150" t="s">
        <v>206</v>
      </c>
      <c r="AH2193" s="150"/>
      <c r="AI2193" s="150"/>
      <c r="AJ2193" s="150"/>
      <c r="AK2193" s="150"/>
      <c r="AL2193" s="150"/>
      <c r="AM2193" s="150"/>
      <c r="AN2193" s="150"/>
      <c r="AO2193" s="150"/>
      <c r="AP2193" s="150"/>
      <c r="AQ2193" s="150"/>
      <c r="AR2193" s="150"/>
      <c r="AS2193" s="150"/>
      <c r="AT2193" s="150"/>
      <c r="AU2193" s="150"/>
      <c r="AV2193" s="150"/>
      <c r="AW2193" s="150"/>
      <c r="AX2193" s="150"/>
      <c r="AY2193" s="150"/>
      <c r="AZ2193" s="150"/>
      <c r="BA2193" s="150"/>
      <c r="BB2193" s="150"/>
      <c r="BC2193" s="150"/>
      <c r="BD2193" s="150"/>
      <c r="BE2193" s="150"/>
      <c r="BF2193" s="150"/>
      <c r="BG2193" s="150"/>
      <c r="BH2193" s="150"/>
    </row>
    <row r="2194" spans="1:60" outlineLevel="1" x14ac:dyDescent="0.2">
      <c r="A2194" s="157"/>
      <c r="B2194" s="158"/>
      <c r="C2194" s="199" t="s">
        <v>1952</v>
      </c>
      <c r="D2194" s="189"/>
      <c r="E2194" s="190"/>
      <c r="F2194" s="159"/>
      <c r="G2194" s="159"/>
      <c r="H2194" s="159"/>
      <c r="I2194" s="159"/>
      <c r="J2194" s="159"/>
      <c r="K2194" s="159"/>
      <c r="L2194" s="159"/>
      <c r="M2194" s="159"/>
      <c r="N2194" s="159"/>
      <c r="O2194" s="159"/>
      <c r="P2194" s="159"/>
      <c r="Q2194" s="159"/>
      <c r="R2194" s="159"/>
      <c r="S2194" s="159"/>
      <c r="T2194" s="159"/>
      <c r="U2194" s="159"/>
      <c r="V2194" s="159"/>
      <c r="W2194" s="159"/>
      <c r="X2194" s="159"/>
      <c r="Y2194" s="150"/>
      <c r="Z2194" s="150"/>
      <c r="AA2194" s="150"/>
      <c r="AB2194" s="150"/>
      <c r="AC2194" s="150"/>
      <c r="AD2194" s="150"/>
      <c r="AE2194" s="150"/>
      <c r="AF2194" s="150"/>
      <c r="AG2194" s="150" t="s">
        <v>247</v>
      </c>
      <c r="AH2194" s="150">
        <v>0</v>
      </c>
      <c r="AI2194" s="150"/>
      <c r="AJ2194" s="150"/>
      <c r="AK2194" s="150"/>
      <c r="AL2194" s="150"/>
      <c r="AM2194" s="150"/>
      <c r="AN2194" s="150"/>
      <c r="AO2194" s="150"/>
      <c r="AP2194" s="150"/>
      <c r="AQ2194" s="150"/>
      <c r="AR2194" s="150"/>
      <c r="AS2194" s="150"/>
      <c r="AT2194" s="150"/>
      <c r="AU2194" s="150"/>
      <c r="AV2194" s="150"/>
      <c r="AW2194" s="150"/>
      <c r="AX2194" s="150"/>
      <c r="AY2194" s="150"/>
      <c r="AZ2194" s="150"/>
      <c r="BA2194" s="150"/>
      <c r="BB2194" s="150"/>
      <c r="BC2194" s="150"/>
      <c r="BD2194" s="150"/>
      <c r="BE2194" s="150"/>
      <c r="BF2194" s="150"/>
      <c r="BG2194" s="150"/>
      <c r="BH2194" s="150"/>
    </row>
    <row r="2195" spans="1:60" outlineLevel="1" x14ac:dyDescent="0.2">
      <c r="A2195" s="157"/>
      <c r="B2195" s="158"/>
      <c r="C2195" s="199" t="s">
        <v>439</v>
      </c>
      <c r="D2195" s="189"/>
      <c r="E2195" s="190">
        <v>1</v>
      </c>
      <c r="F2195" s="159"/>
      <c r="G2195" s="159"/>
      <c r="H2195" s="159"/>
      <c r="I2195" s="159"/>
      <c r="J2195" s="159"/>
      <c r="K2195" s="159"/>
      <c r="L2195" s="159"/>
      <c r="M2195" s="159"/>
      <c r="N2195" s="159"/>
      <c r="O2195" s="159"/>
      <c r="P2195" s="159"/>
      <c r="Q2195" s="159"/>
      <c r="R2195" s="159"/>
      <c r="S2195" s="159"/>
      <c r="T2195" s="159"/>
      <c r="U2195" s="159"/>
      <c r="V2195" s="159"/>
      <c r="W2195" s="159"/>
      <c r="X2195" s="159"/>
      <c r="Y2195" s="150"/>
      <c r="Z2195" s="150"/>
      <c r="AA2195" s="150"/>
      <c r="AB2195" s="150"/>
      <c r="AC2195" s="150"/>
      <c r="AD2195" s="150"/>
      <c r="AE2195" s="150"/>
      <c r="AF2195" s="150"/>
      <c r="AG2195" s="150" t="s">
        <v>247</v>
      </c>
      <c r="AH2195" s="150">
        <v>0</v>
      </c>
      <c r="AI2195" s="150"/>
      <c r="AJ2195" s="150"/>
      <c r="AK2195" s="150"/>
      <c r="AL2195" s="150"/>
      <c r="AM2195" s="150"/>
      <c r="AN2195" s="150"/>
      <c r="AO2195" s="150"/>
      <c r="AP2195" s="150"/>
      <c r="AQ2195" s="150"/>
      <c r="AR2195" s="150"/>
      <c r="AS2195" s="150"/>
      <c r="AT2195" s="150"/>
      <c r="AU2195" s="150"/>
      <c r="AV2195" s="150"/>
      <c r="AW2195" s="150"/>
      <c r="AX2195" s="150"/>
      <c r="AY2195" s="150"/>
      <c r="AZ2195" s="150"/>
      <c r="BA2195" s="150"/>
      <c r="BB2195" s="150"/>
      <c r="BC2195" s="150"/>
      <c r="BD2195" s="150"/>
      <c r="BE2195" s="150"/>
      <c r="BF2195" s="150"/>
      <c r="BG2195" s="150"/>
      <c r="BH2195" s="150"/>
    </row>
    <row r="2196" spans="1:60" outlineLevel="1" x14ac:dyDescent="0.2">
      <c r="A2196" s="167">
        <v>340</v>
      </c>
      <c r="B2196" s="168" t="s">
        <v>1973</v>
      </c>
      <c r="C2196" s="184" t="s">
        <v>1974</v>
      </c>
      <c r="D2196" s="169" t="s">
        <v>420</v>
      </c>
      <c r="E2196" s="170">
        <v>1</v>
      </c>
      <c r="F2196" s="171">
        <v>550</v>
      </c>
      <c r="G2196" s="172">
        <f>ROUND(E2196*F2196,2)</f>
        <v>550</v>
      </c>
      <c r="H2196" s="171">
        <v>0</v>
      </c>
      <c r="I2196" s="172">
        <f>ROUND(E2196*H2196,2)</f>
        <v>0</v>
      </c>
      <c r="J2196" s="171">
        <v>550</v>
      </c>
      <c r="K2196" s="172">
        <f>ROUND(E2196*J2196,2)</f>
        <v>550</v>
      </c>
      <c r="L2196" s="172">
        <v>21</v>
      </c>
      <c r="M2196" s="172">
        <f>G2196*(1+L2196/100)</f>
        <v>665.5</v>
      </c>
      <c r="N2196" s="172">
        <v>0</v>
      </c>
      <c r="O2196" s="172">
        <f>ROUND(E2196*N2196,2)</f>
        <v>0</v>
      </c>
      <c r="P2196" s="172">
        <v>0</v>
      </c>
      <c r="Q2196" s="172">
        <f>ROUND(E2196*P2196,2)</f>
        <v>0</v>
      </c>
      <c r="R2196" s="172"/>
      <c r="S2196" s="172" t="s">
        <v>438</v>
      </c>
      <c r="T2196" s="173" t="s">
        <v>202</v>
      </c>
      <c r="U2196" s="159">
        <v>0</v>
      </c>
      <c r="V2196" s="159">
        <f>ROUND(E2196*U2196,2)</f>
        <v>0</v>
      </c>
      <c r="W2196" s="159"/>
      <c r="X2196" s="159" t="s">
        <v>242</v>
      </c>
      <c r="Y2196" s="150"/>
      <c r="Z2196" s="150"/>
      <c r="AA2196" s="150"/>
      <c r="AB2196" s="150"/>
      <c r="AC2196" s="150"/>
      <c r="AD2196" s="150"/>
      <c r="AE2196" s="150"/>
      <c r="AF2196" s="150"/>
      <c r="AG2196" s="150" t="s">
        <v>243</v>
      </c>
      <c r="AH2196" s="150"/>
      <c r="AI2196" s="150"/>
      <c r="AJ2196" s="150"/>
      <c r="AK2196" s="150"/>
      <c r="AL2196" s="150"/>
      <c r="AM2196" s="150"/>
      <c r="AN2196" s="150"/>
      <c r="AO2196" s="150"/>
      <c r="AP2196" s="150"/>
      <c r="AQ2196" s="150"/>
      <c r="AR2196" s="150"/>
      <c r="AS2196" s="150"/>
      <c r="AT2196" s="150"/>
      <c r="AU2196" s="150"/>
      <c r="AV2196" s="150"/>
      <c r="AW2196" s="150"/>
      <c r="AX2196" s="150"/>
      <c r="AY2196" s="150"/>
      <c r="AZ2196" s="150"/>
      <c r="BA2196" s="150"/>
      <c r="BB2196" s="150"/>
      <c r="BC2196" s="150"/>
      <c r="BD2196" s="150"/>
      <c r="BE2196" s="150"/>
      <c r="BF2196" s="150"/>
      <c r="BG2196" s="150"/>
      <c r="BH2196" s="150"/>
    </row>
    <row r="2197" spans="1:60" outlineLevel="1" x14ac:dyDescent="0.2">
      <c r="A2197" s="157"/>
      <c r="B2197" s="158"/>
      <c r="C2197" s="262" t="s">
        <v>1970</v>
      </c>
      <c r="D2197" s="263"/>
      <c r="E2197" s="263"/>
      <c r="F2197" s="263"/>
      <c r="G2197" s="263"/>
      <c r="H2197" s="159"/>
      <c r="I2197" s="159"/>
      <c r="J2197" s="159"/>
      <c r="K2197" s="159"/>
      <c r="L2197" s="159"/>
      <c r="M2197" s="159"/>
      <c r="N2197" s="159"/>
      <c r="O2197" s="159"/>
      <c r="P2197" s="159"/>
      <c r="Q2197" s="159"/>
      <c r="R2197" s="159"/>
      <c r="S2197" s="159"/>
      <c r="T2197" s="159"/>
      <c r="U2197" s="159"/>
      <c r="V2197" s="159"/>
      <c r="W2197" s="159"/>
      <c r="X2197" s="159"/>
      <c r="Y2197" s="150"/>
      <c r="Z2197" s="150"/>
      <c r="AA2197" s="150"/>
      <c r="AB2197" s="150"/>
      <c r="AC2197" s="150"/>
      <c r="AD2197" s="150"/>
      <c r="AE2197" s="150"/>
      <c r="AF2197" s="150"/>
      <c r="AG2197" s="150" t="s">
        <v>206</v>
      </c>
      <c r="AH2197" s="150"/>
      <c r="AI2197" s="150"/>
      <c r="AJ2197" s="150"/>
      <c r="AK2197" s="150"/>
      <c r="AL2197" s="150"/>
      <c r="AM2197" s="150"/>
      <c r="AN2197" s="150"/>
      <c r="AO2197" s="150"/>
      <c r="AP2197" s="150"/>
      <c r="AQ2197" s="150"/>
      <c r="AR2197" s="150"/>
      <c r="AS2197" s="150"/>
      <c r="AT2197" s="150"/>
      <c r="AU2197" s="150"/>
      <c r="AV2197" s="150"/>
      <c r="AW2197" s="150"/>
      <c r="AX2197" s="150"/>
      <c r="AY2197" s="150"/>
      <c r="AZ2197" s="150"/>
      <c r="BA2197" s="150"/>
      <c r="BB2197" s="150"/>
      <c r="BC2197" s="150"/>
      <c r="BD2197" s="150"/>
      <c r="BE2197" s="150"/>
      <c r="BF2197" s="150"/>
      <c r="BG2197" s="150"/>
      <c r="BH2197" s="150"/>
    </row>
    <row r="2198" spans="1:60" outlineLevel="1" x14ac:dyDescent="0.2">
      <c r="A2198" s="157"/>
      <c r="B2198" s="158"/>
      <c r="C2198" s="271" t="s">
        <v>1971</v>
      </c>
      <c r="D2198" s="272"/>
      <c r="E2198" s="272"/>
      <c r="F2198" s="272"/>
      <c r="G2198" s="272"/>
      <c r="H2198" s="159"/>
      <c r="I2198" s="159"/>
      <c r="J2198" s="159"/>
      <c r="K2198" s="159"/>
      <c r="L2198" s="159"/>
      <c r="M2198" s="159"/>
      <c r="N2198" s="159"/>
      <c r="O2198" s="159"/>
      <c r="P2198" s="159"/>
      <c r="Q2198" s="159"/>
      <c r="R2198" s="159"/>
      <c r="S2198" s="159"/>
      <c r="T2198" s="159"/>
      <c r="U2198" s="159"/>
      <c r="V2198" s="159"/>
      <c r="W2198" s="159"/>
      <c r="X2198" s="159"/>
      <c r="Y2198" s="150"/>
      <c r="Z2198" s="150"/>
      <c r="AA2198" s="150"/>
      <c r="AB2198" s="150"/>
      <c r="AC2198" s="150"/>
      <c r="AD2198" s="150"/>
      <c r="AE2198" s="150"/>
      <c r="AF2198" s="150"/>
      <c r="AG2198" s="150" t="s">
        <v>206</v>
      </c>
      <c r="AH2198" s="150"/>
      <c r="AI2198" s="150"/>
      <c r="AJ2198" s="150"/>
      <c r="AK2198" s="150"/>
      <c r="AL2198" s="150"/>
      <c r="AM2198" s="150"/>
      <c r="AN2198" s="150"/>
      <c r="AO2198" s="150"/>
      <c r="AP2198" s="150"/>
      <c r="AQ2198" s="150"/>
      <c r="AR2198" s="150"/>
      <c r="AS2198" s="150"/>
      <c r="AT2198" s="150"/>
      <c r="AU2198" s="150"/>
      <c r="AV2198" s="150"/>
      <c r="AW2198" s="150"/>
      <c r="AX2198" s="150"/>
      <c r="AY2198" s="150"/>
      <c r="AZ2198" s="150"/>
      <c r="BA2198" s="150"/>
      <c r="BB2198" s="150"/>
      <c r="BC2198" s="150"/>
      <c r="BD2198" s="150"/>
      <c r="BE2198" s="150"/>
      <c r="BF2198" s="150"/>
      <c r="BG2198" s="150"/>
      <c r="BH2198" s="150"/>
    </row>
    <row r="2199" spans="1:60" outlineLevel="1" x14ac:dyDescent="0.2">
      <c r="A2199" s="157"/>
      <c r="B2199" s="158"/>
      <c r="C2199" s="271" t="s">
        <v>1972</v>
      </c>
      <c r="D2199" s="272"/>
      <c r="E2199" s="272"/>
      <c r="F2199" s="272"/>
      <c r="G2199" s="272"/>
      <c r="H2199" s="159"/>
      <c r="I2199" s="159"/>
      <c r="J2199" s="159"/>
      <c r="K2199" s="159"/>
      <c r="L2199" s="159"/>
      <c r="M2199" s="159"/>
      <c r="N2199" s="159"/>
      <c r="O2199" s="159"/>
      <c r="P2199" s="159"/>
      <c r="Q2199" s="159"/>
      <c r="R2199" s="159"/>
      <c r="S2199" s="159"/>
      <c r="T2199" s="159"/>
      <c r="U2199" s="159"/>
      <c r="V2199" s="159"/>
      <c r="W2199" s="159"/>
      <c r="X2199" s="159"/>
      <c r="Y2199" s="150"/>
      <c r="Z2199" s="150"/>
      <c r="AA2199" s="150"/>
      <c r="AB2199" s="150"/>
      <c r="AC2199" s="150"/>
      <c r="AD2199" s="150"/>
      <c r="AE2199" s="150"/>
      <c r="AF2199" s="150"/>
      <c r="AG2199" s="150" t="s">
        <v>206</v>
      </c>
      <c r="AH2199" s="150"/>
      <c r="AI2199" s="150"/>
      <c r="AJ2199" s="150"/>
      <c r="AK2199" s="150"/>
      <c r="AL2199" s="150"/>
      <c r="AM2199" s="150"/>
      <c r="AN2199" s="150"/>
      <c r="AO2199" s="150"/>
      <c r="AP2199" s="150"/>
      <c r="AQ2199" s="150"/>
      <c r="AR2199" s="150"/>
      <c r="AS2199" s="150"/>
      <c r="AT2199" s="150"/>
      <c r="AU2199" s="150"/>
      <c r="AV2199" s="150"/>
      <c r="AW2199" s="150"/>
      <c r="AX2199" s="150"/>
      <c r="AY2199" s="150"/>
      <c r="AZ2199" s="150"/>
      <c r="BA2199" s="150"/>
      <c r="BB2199" s="150"/>
      <c r="BC2199" s="150"/>
      <c r="BD2199" s="150"/>
      <c r="BE2199" s="150"/>
      <c r="BF2199" s="150"/>
      <c r="BG2199" s="150"/>
      <c r="BH2199" s="150"/>
    </row>
    <row r="2200" spans="1:60" outlineLevel="1" x14ac:dyDescent="0.2">
      <c r="A2200" s="157"/>
      <c r="B2200" s="158"/>
      <c r="C2200" s="199" t="s">
        <v>1952</v>
      </c>
      <c r="D2200" s="189"/>
      <c r="E2200" s="190"/>
      <c r="F2200" s="159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9"/>
      <c r="T2200" s="159"/>
      <c r="U2200" s="159"/>
      <c r="V2200" s="159"/>
      <c r="W2200" s="159"/>
      <c r="X2200" s="159"/>
      <c r="Y2200" s="150"/>
      <c r="Z2200" s="150"/>
      <c r="AA2200" s="150"/>
      <c r="AB2200" s="150"/>
      <c r="AC2200" s="150"/>
      <c r="AD2200" s="150"/>
      <c r="AE2200" s="150"/>
      <c r="AF2200" s="150"/>
      <c r="AG2200" s="150" t="s">
        <v>247</v>
      </c>
      <c r="AH2200" s="150">
        <v>0</v>
      </c>
      <c r="AI2200" s="150"/>
      <c r="AJ2200" s="150"/>
      <c r="AK2200" s="150"/>
      <c r="AL2200" s="150"/>
      <c r="AM2200" s="150"/>
      <c r="AN2200" s="150"/>
      <c r="AO2200" s="150"/>
      <c r="AP2200" s="150"/>
      <c r="AQ2200" s="150"/>
      <c r="AR2200" s="150"/>
      <c r="AS2200" s="150"/>
      <c r="AT2200" s="150"/>
      <c r="AU2200" s="150"/>
      <c r="AV2200" s="150"/>
      <c r="AW2200" s="150"/>
      <c r="AX2200" s="150"/>
      <c r="AY2200" s="150"/>
      <c r="AZ2200" s="150"/>
      <c r="BA2200" s="150"/>
      <c r="BB2200" s="150"/>
      <c r="BC2200" s="150"/>
      <c r="BD2200" s="150"/>
      <c r="BE2200" s="150"/>
      <c r="BF2200" s="150"/>
      <c r="BG2200" s="150"/>
      <c r="BH2200" s="150"/>
    </row>
    <row r="2201" spans="1:60" outlineLevel="1" x14ac:dyDescent="0.2">
      <c r="A2201" s="157"/>
      <c r="B2201" s="158"/>
      <c r="C2201" s="199" t="s">
        <v>439</v>
      </c>
      <c r="D2201" s="189"/>
      <c r="E2201" s="190">
        <v>1</v>
      </c>
      <c r="F2201" s="159"/>
      <c r="G2201" s="159"/>
      <c r="H2201" s="159"/>
      <c r="I2201" s="159"/>
      <c r="J2201" s="159"/>
      <c r="K2201" s="159"/>
      <c r="L2201" s="159"/>
      <c r="M2201" s="159"/>
      <c r="N2201" s="159"/>
      <c r="O2201" s="159"/>
      <c r="P2201" s="159"/>
      <c r="Q2201" s="159"/>
      <c r="R2201" s="159"/>
      <c r="S2201" s="159"/>
      <c r="T2201" s="159"/>
      <c r="U2201" s="159"/>
      <c r="V2201" s="159"/>
      <c r="W2201" s="159"/>
      <c r="X2201" s="159"/>
      <c r="Y2201" s="150"/>
      <c r="Z2201" s="150"/>
      <c r="AA2201" s="150"/>
      <c r="AB2201" s="150"/>
      <c r="AC2201" s="150"/>
      <c r="AD2201" s="150"/>
      <c r="AE2201" s="150"/>
      <c r="AF2201" s="150"/>
      <c r="AG2201" s="150" t="s">
        <v>247</v>
      </c>
      <c r="AH2201" s="150">
        <v>0</v>
      </c>
      <c r="AI2201" s="150"/>
      <c r="AJ2201" s="150"/>
      <c r="AK2201" s="150"/>
      <c r="AL2201" s="150"/>
      <c r="AM2201" s="150"/>
      <c r="AN2201" s="150"/>
      <c r="AO2201" s="150"/>
      <c r="AP2201" s="150"/>
      <c r="AQ2201" s="150"/>
      <c r="AR2201" s="150"/>
      <c r="AS2201" s="150"/>
      <c r="AT2201" s="150"/>
      <c r="AU2201" s="150"/>
      <c r="AV2201" s="150"/>
      <c r="AW2201" s="150"/>
      <c r="AX2201" s="150"/>
      <c r="AY2201" s="150"/>
      <c r="AZ2201" s="150"/>
      <c r="BA2201" s="150"/>
      <c r="BB2201" s="150"/>
      <c r="BC2201" s="150"/>
      <c r="BD2201" s="150"/>
      <c r="BE2201" s="150"/>
      <c r="BF2201" s="150"/>
      <c r="BG2201" s="150"/>
      <c r="BH2201" s="150"/>
    </row>
    <row r="2202" spans="1:60" outlineLevel="1" x14ac:dyDescent="0.2">
      <c r="A2202" s="167">
        <v>341</v>
      </c>
      <c r="B2202" s="168" t="s">
        <v>1975</v>
      </c>
      <c r="C2202" s="184" t="s">
        <v>1976</v>
      </c>
      <c r="D2202" s="169" t="s">
        <v>420</v>
      </c>
      <c r="E2202" s="170">
        <v>2</v>
      </c>
      <c r="F2202" s="171">
        <v>890</v>
      </c>
      <c r="G2202" s="172">
        <f>ROUND(E2202*F2202,2)</f>
        <v>1780</v>
      </c>
      <c r="H2202" s="171">
        <v>0</v>
      </c>
      <c r="I2202" s="172">
        <f>ROUND(E2202*H2202,2)</f>
        <v>0</v>
      </c>
      <c r="J2202" s="171">
        <v>890</v>
      </c>
      <c r="K2202" s="172">
        <f>ROUND(E2202*J2202,2)</f>
        <v>1780</v>
      </c>
      <c r="L2202" s="172">
        <v>21</v>
      </c>
      <c r="M2202" s="172">
        <f>G2202*(1+L2202/100)</f>
        <v>2153.7999999999997</v>
      </c>
      <c r="N2202" s="172">
        <v>0</v>
      </c>
      <c r="O2202" s="172">
        <f>ROUND(E2202*N2202,2)</f>
        <v>0</v>
      </c>
      <c r="P2202" s="172">
        <v>0</v>
      </c>
      <c r="Q2202" s="172">
        <f>ROUND(E2202*P2202,2)</f>
        <v>0</v>
      </c>
      <c r="R2202" s="172"/>
      <c r="S2202" s="172" t="s">
        <v>438</v>
      </c>
      <c r="T2202" s="173" t="s">
        <v>202</v>
      </c>
      <c r="U2202" s="159">
        <v>0</v>
      </c>
      <c r="V2202" s="159">
        <f>ROUND(E2202*U2202,2)</f>
        <v>0</v>
      </c>
      <c r="W2202" s="159"/>
      <c r="X2202" s="159" t="s">
        <v>242</v>
      </c>
      <c r="Y2202" s="150"/>
      <c r="Z2202" s="150"/>
      <c r="AA2202" s="150"/>
      <c r="AB2202" s="150"/>
      <c r="AC2202" s="150"/>
      <c r="AD2202" s="150"/>
      <c r="AE2202" s="150"/>
      <c r="AF2202" s="150"/>
      <c r="AG2202" s="150" t="s">
        <v>243</v>
      </c>
      <c r="AH2202" s="150"/>
      <c r="AI2202" s="150"/>
      <c r="AJ2202" s="150"/>
      <c r="AK2202" s="150"/>
      <c r="AL2202" s="150"/>
      <c r="AM2202" s="150"/>
      <c r="AN2202" s="150"/>
      <c r="AO2202" s="150"/>
      <c r="AP2202" s="150"/>
      <c r="AQ2202" s="150"/>
      <c r="AR2202" s="150"/>
      <c r="AS2202" s="150"/>
      <c r="AT2202" s="150"/>
      <c r="AU2202" s="150"/>
      <c r="AV2202" s="150"/>
      <c r="AW2202" s="150"/>
      <c r="AX2202" s="150"/>
      <c r="AY2202" s="150"/>
      <c r="AZ2202" s="150"/>
      <c r="BA2202" s="150"/>
      <c r="BB2202" s="150"/>
      <c r="BC2202" s="150"/>
      <c r="BD2202" s="150"/>
      <c r="BE2202" s="150"/>
      <c r="BF2202" s="150"/>
      <c r="BG2202" s="150"/>
      <c r="BH2202" s="150"/>
    </row>
    <row r="2203" spans="1:60" outlineLevel="1" x14ac:dyDescent="0.2">
      <c r="A2203" s="157"/>
      <c r="B2203" s="158"/>
      <c r="C2203" s="262" t="s">
        <v>1970</v>
      </c>
      <c r="D2203" s="263"/>
      <c r="E2203" s="263"/>
      <c r="F2203" s="263"/>
      <c r="G2203" s="263"/>
      <c r="H2203" s="159"/>
      <c r="I2203" s="159"/>
      <c r="J2203" s="159"/>
      <c r="K2203" s="159"/>
      <c r="L2203" s="159"/>
      <c r="M2203" s="159"/>
      <c r="N2203" s="159"/>
      <c r="O2203" s="159"/>
      <c r="P2203" s="159"/>
      <c r="Q2203" s="159"/>
      <c r="R2203" s="159"/>
      <c r="S2203" s="159"/>
      <c r="T2203" s="159"/>
      <c r="U2203" s="159"/>
      <c r="V2203" s="159"/>
      <c r="W2203" s="159"/>
      <c r="X2203" s="159"/>
      <c r="Y2203" s="150"/>
      <c r="Z2203" s="150"/>
      <c r="AA2203" s="150"/>
      <c r="AB2203" s="150"/>
      <c r="AC2203" s="150"/>
      <c r="AD2203" s="150"/>
      <c r="AE2203" s="150"/>
      <c r="AF2203" s="150"/>
      <c r="AG2203" s="150" t="s">
        <v>206</v>
      </c>
      <c r="AH2203" s="150"/>
      <c r="AI2203" s="150"/>
      <c r="AJ2203" s="150"/>
      <c r="AK2203" s="150"/>
      <c r="AL2203" s="150"/>
      <c r="AM2203" s="150"/>
      <c r="AN2203" s="150"/>
      <c r="AO2203" s="150"/>
      <c r="AP2203" s="150"/>
      <c r="AQ2203" s="150"/>
      <c r="AR2203" s="150"/>
      <c r="AS2203" s="150"/>
      <c r="AT2203" s="150"/>
      <c r="AU2203" s="150"/>
      <c r="AV2203" s="150"/>
      <c r="AW2203" s="150"/>
      <c r="AX2203" s="150"/>
      <c r="AY2203" s="150"/>
      <c r="AZ2203" s="150"/>
      <c r="BA2203" s="150"/>
      <c r="BB2203" s="150"/>
      <c r="BC2203" s="150"/>
      <c r="BD2203" s="150"/>
      <c r="BE2203" s="150"/>
      <c r="BF2203" s="150"/>
      <c r="BG2203" s="150"/>
      <c r="BH2203" s="150"/>
    </row>
    <row r="2204" spans="1:60" outlineLevel="1" x14ac:dyDescent="0.2">
      <c r="A2204" s="157"/>
      <c r="B2204" s="158"/>
      <c r="C2204" s="271" t="s">
        <v>1971</v>
      </c>
      <c r="D2204" s="272"/>
      <c r="E2204" s="272"/>
      <c r="F2204" s="272"/>
      <c r="G2204" s="272"/>
      <c r="H2204" s="159"/>
      <c r="I2204" s="159"/>
      <c r="J2204" s="159"/>
      <c r="K2204" s="159"/>
      <c r="L2204" s="159"/>
      <c r="M2204" s="159"/>
      <c r="N2204" s="159"/>
      <c r="O2204" s="159"/>
      <c r="P2204" s="159"/>
      <c r="Q2204" s="159"/>
      <c r="R2204" s="159"/>
      <c r="S2204" s="159"/>
      <c r="T2204" s="159"/>
      <c r="U2204" s="159"/>
      <c r="V2204" s="159"/>
      <c r="W2204" s="159"/>
      <c r="X2204" s="159"/>
      <c r="Y2204" s="150"/>
      <c r="Z2204" s="150"/>
      <c r="AA2204" s="150"/>
      <c r="AB2204" s="150"/>
      <c r="AC2204" s="150"/>
      <c r="AD2204" s="150"/>
      <c r="AE2204" s="150"/>
      <c r="AF2204" s="150"/>
      <c r="AG2204" s="150" t="s">
        <v>206</v>
      </c>
      <c r="AH2204" s="150"/>
      <c r="AI2204" s="150"/>
      <c r="AJ2204" s="150"/>
      <c r="AK2204" s="150"/>
      <c r="AL2204" s="150"/>
      <c r="AM2204" s="150"/>
      <c r="AN2204" s="150"/>
      <c r="AO2204" s="150"/>
      <c r="AP2204" s="150"/>
      <c r="AQ2204" s="150"/>
      <c r="AR2204" s="150"/>
      <c r="AS2204" s="150"/>
      <c r="AT2204" s="150"/>
      <c r="AU2204" s="150"/>
      <c r="AV2204" s="150"/>
      <c r="AW2204" s="150"/>
      <c r="AX2204" s="150"/>
      <c r="AY2204" s="150"/>
      <c r="AZ2204" s="150"/>
      <c r="BA2204" s="150"/>
      <c r="BB2204" s="150"/>
      <c r="BC2204" s="150"/>
      <c r="BD2204" s="150"/>
      <c r="BE2204" s="150"/>
      <c r="BF2204" s="150"/>
      <c r="BG2204" s="150"/>
      <c r="BH2204" s="150"/>
    </row>
    <row r="2205" spans="1:60" outlineLevel="1" x14ac:dyDescent="0.2">
      <c r="A2205" s="157"/>
      <c r="B2205" s="158"/>
      <c r="C2205" s="271" t="s">
        <v>1972</v>
      </c>
      <c r="D2205" s="272"/>
      <c r="E2205" s="272"/>
      <c r="F2205" s="272"/>
      <c r="G2205" s="272"/>
      <c r="H2205" s="159"/>
      <c r="I2205" s="159"/>
      <c r="J2205" s="159"/>
      <c r="K2205" s="159"/>
      <c r="L2205" s="159"/>
      <c r="M2205" s="159"/>
      <c r="N2205" s="159"/>
      <c r="O2205" s="159"/>
      <c r="P2205" s="159"/>
      <c r="Q2205" s="159"/>
      <c r="R2205" s="159"/>
      <c r="S2205" s="159"/>
      <c r="T2205" s="159"/>
      <c r="U2205" s="159"/>
      <c r="V2205" s="159"/>
      <c r="W2205" s="159"/>
      <c r="X2205" s="159"/>
      <c r="Y2205" s="150"/>
      <c r="Z2205" s="150"/>
      <c r="AA2205" s="150"/>
      <c r="AB2205" s="150"/>
      <c r="AC2205" s="150"/>
      <c r="AD2205" s="150"/>
      <c r="AE2205" s="150"/>
      <c r="AF2205" s="150"/>
      <c r="AG2205" s="150" t="s">
        <v>206</v>
      </c>
      <c r="AH2205" s="150"/>
      <c r="AI2205" s="150"/>
      <c r="AJ2205" s="150"/>
      <c r="AK2205" s="150"/>
      <c r="AL2205" s="150"/>
      <c r="AM2205" s="150"/>
      <c r="AN2205" s="150"/>
      <c r="AO2205" s="150"/>
      <c r="AP2205" s="150"/>
      <c r="AQ2205" s="150"/>
      <c r="AR2205" s="150"/>
      <c r="AS2205" s="150"/>
      <c r="AT2205" s="150"/>
      <c r="AU2205" s="150"/>
      <c r="AV2205" s="150"/>
      <c r="AW2205" s="150"/>
      <c r="AX2205" s="150"/>
      <c r="AY2205" s="150"/>
      <c r="AZ2205" s="150"/>
      <c r="BA2205" s="150"/>
      <c r="BB2205" s="150"/>
      <c r="BC2205" s="150"/>
      <c r="BD2205" s="150"/>
      <c r="BE2205" s="150"/>
      <c r="BF2205" s="150"/>
      <c r="BG2205" s="150"/>
      <c r="BH2205" s="150"/>
    </row>
    <row r="2206" spans="1:60" outlineLevel="1" x14ac:dyDescent="0.2">
      <c r="A2206" s="157"/>
      <c r="B2206" s="158"/>
      <c r="C2206" s="199" t="s">
        <v>1952</v>
      </c>
      <c r="D2206" s="189"/>
      <c r="E2206" s="190"/>
      <c r="F2206" s="159"/>
      <c r="G2206" s="159"/>
      <c r="H2206" s="159"/>
      <c r="I2206" s="159"/>
      <c r="J2206" s="159"/>
      <c r="K2206" s="159"/>
      <c r="L2206" s="159"/>
      <c r="M2206" s="159"/>
      <c r="N2206" s="159"/>
      <c r="O2206" s="159"/>
      <c r="P2206" s="159"/>
      <c r="Q2206" s="159"/>
      <c r="R2206" s="159"/>
      <c r="S2206" s="159"/>
      <c r="T2206" s="159"/>
      <c r="U2206" s="159"/>
      <c r="V2206" s="159"/>
      <c r="W2206" s="159"/>
      <c r="X2206" s="159"/>
      <c r="Y2206" s="150"/>
      <c r="Z2206" s="150"/>
      <c r="AA2206" s="150"/>
      <c r="AB2206" s="150"/>
      <c r="AC2206" s="150"/>
      <c r="AD2206" s="150"/>
      <c r="AE2206" s="150"/>
      <c r="AF2206" s="150"/>
      <c r="AG2206" s="150" t="s">
        <v>247</v>
      </c>
      <c r="AH2206" s="150">
        <v>0</v>
      </c>
      <c r="AI2206" s="150"/>
      <c r="AJ2206" s="150"/>
      <c r="AK2206" s="150"/>
      <c r="AL2206" s="150"/>
      <c r="AM2206" s="150"/>
      <c r="AN2206" s="150"/>
      <c r="AO2206" s="150"/>
      <c r="AP2206" s="150"/>
      <c r="AQ2206" s="150"/>
      <c r="AR2206" s="150"/>
      <c r="AS2206" s="150"/>
      <c r="AT2206" s="150"/>
      <c r="AU2206" s="150"/>
      <c r="AV2206" s="150"/>
      <c r="AW2206" s="150"/>
      <c r="AX2206" s="150"/>
      <c r="AY2206" s="150"/>
      <c r="AZ2206" s="150"/>
      <c r="BA2206" s="150"/>
      <c r="BB2206" s="150"/>
      <c r="BC2206" s="150"/>
      <c r="BD2206" s="150"/>
      <c r="BE2206" s="150"/>
      <c r="BF2206" s="150"/>
      <c r="BG2206" s="150"/>
      <c r="BH2206" s="150"/>
    </row>
    <row r="2207" spans="1:60" outlineLevel="1" x14ac:dyDescent="0.2">
      <c r="A2207" s="157"/>
      <c r="B2207" s="158"/>
      <c r="C2207" s="199" t="s">
        <v>1885</v>
      </c>
      <c r="D2207" s="189"/>
      <c r="E2207" s="190">
        <v>2</v>
      </c>
      <c r="F2207" s="159"/>
      <c r="G2207" s="159"/>
      <c r="H2207" s="159"/>
      <c r="I2207" s="159"/>
      <c r="J2207" s="159"/>
      <c r="K2207" s="159"/>
      <c r="L2207" s="159"/>
      <c r="M2207" s="159"/>
      <c r="N2207" s="159"/>
      <c r="O2207" s="159"/>
      <c r="P2207" s="159"/>
      <c r="Q2207" s="159"/>
      <c r="R2207" s="159"/>
      <c r="S2207" s="159"/>
      <c r="T2207" s="159"/>
      <c r="U2207" s="159"/>
      <c r="V2207" s="159"/>
      <c r="W2207" s="159"/>
      <c r="X2207" s="159"/>
      <c r="Y2207" s="150"/>
      <c r="Z2207" s="150"/>
      <c r="AA2207" s="150"/>
      <c r="AB2207" s="150"/>
      <c r="AC2207" s="150"/>
      <c r="AD2207" s="150"/>
      <c r="AE2207" s="150"/>
      <c r="AF2207" s="150"/>
      <c r="AG2207" s="150" t="s">
        <v>247</v>
      </c>
      <c r="AH2207" s="150">
        <v>0</v>
      </c>
      <c r="AI2207" s="150"/>
      <c r="AJ2207" s="150"/>
      <c r="AK2207" s="150"/>
      <c r="AL2207" s="150"/>
      <c r="AM2207" s="150"/>
      <c r="AN2207" s="150"/>
      <c r="AO2207" s="150"/>
      <c r="AP2207" s="150"/>
      <c r="AQ2207" s="150"/>
      <c r="AR2207" s="150"/>
      <c r="AS2207" s="150"/>
      <c r="AT2207" s="150"/>
      <c r="AU2207" s="150"/>
      <c r="AV2207" s="150"/>
      <c r="AW2207" s="150"/>
      <c r="AX2207" s="150"/>
      <c r="AY2207" s="150"/>
      <c r="AZ2207" s="150"/>
      <c r="BA2207" s="150"/>
      <c r="BB2207" s="150"/>
      <c r="BC2207" s="150"/>
      <c r="BD2207" s="150"/>
      <c r="BE2207" s="150"/>
      <c r="BF2207" s="150"/>
      <c r="BG2207" s="150"/>
      <c r="BH2207" s="150"/>
    </row>
    <row r="2208" spans="1:60" outlineLevel="1" x14ac:dyDescent="0.2">
      <c r="A2208" s="167">
        <v>342</v>
      </c>
      <c r="B2208" s="168" t="s">
        <v>1977</v>
      </c>
      <c r="C2208" s="184" t="s">
        <v>1978</v>
      </c>
      <c r="D2208" s="169" t="s">
        <v>420</v>
      </c>
      <c r="E2208" s="170">
        <v>1</v>
      </c>
      <c r="F2208" s="171">
        <v>11600</v>
      </c>
      <c r="G2208" s="172">
        <f>ROUND(E2208*F2208,2)</f>
        <v>11600</v>
      </c>
      <c r="H2208" s="171">
        <v>0</v>
      </c>
      <c r="I2208" s="172">
        <f>ROUND(E2208*H2208,2)</f>
        <v>0</v>
      </c>
      <c r="J2208" s="171">
        <v>11600</v>
      </c>
      <c r="K2208" s="172">
        <f>ROUND(E2208*J2208,2)</f>
        <v>11600</v>
      </c>
      <c r="L2208" s="172">
        <v>21</v>
      </c>
      <c r="M2208" s="172">
        <f>G2208*(1+L2208/100)</f>
        <v>14036</v>
      </c>
      <c r="N2208" s="172">
        <v>0</v>
      </c>
      <c r="O2208" s="172">
        <f>ROUND(E2208*N2208,2)</f>
        <v>0</v>
      </c>
      <c r="P2208" s="172">
        <v>0</v>
      </c>
      <c r="Q2208" s="172">
        <f>ROUND(E2208*P2208,2)</f>
        <v>0</v>
      </c>
      <c r="R2208" s="172"/>
      <c r="S2208" s="172" t="s">
        <v>438</v>
      </c>
      <c r="T2208" s="173" t="s">
        <v>202</v>
      </c>
      <c r="U2208" s="159">
        <v>0</v>
      </c>
      <c r="V2208" s="159">
        <f>ROUND(E2208*U2208,2)</f>
        <v>0</v>
      </c>
      <c r="W2208" s="159"/>
      <c r="X2208" s="159" t="s">
        <v>242</v>
      </c>
      <c r="Y2208" s="150"/>
      <c r="Z2208" s="150"/>
      <c r="AA2208" s="150"/>
      <c r="AB2208" s="150"/>
      <c r="AC2208" s="150"/>
      <c r="AD2208" s="150"/>
      <c r="AE2208" s="150"/>
      <c r="AF2208" s="150"/>
      <c r="AG2208" s="150" t="s">
        <v>243</v>
      </c>
      <c r="AH2208" s="150"/>
      <c r="AI2208" s="150"/>
      <c r="AJ2208" s="150"/>
      <c r="AK2208" s="150"/>
      <c r="AL2208" s="150"/>
      <c r="AM2208" s="150"/>
      <c r="AN2208" s="150"/>
      <c r="AO2208" s="150"/>
      <c r="AP2208" s="150"/>
      <c r="AQ2208" s="150"/>
      <c r="AR2208" s="150"/>
      <c r="AS2208" s="150"/>
      <c r="AT2208" s="150"/>
      <c r="AU2208" s="150"/>
      <c r="AV2208" s="150"/>
      <c r="AW2208" s="150"/>
      <c r="AX2208" s="150"/>
      <c r="AY2208" s="150"/>
      <c r="AZ2208" s="150"/>
      <c r="BA2208" s="150"/>
      <c r="BB2208" s="150"/>
      <c r="BC2208" s="150"/>
      <c r="BD2208" s="150"/>
      <c r="BE2208" s="150"/>
      <c r="BF2208" s="150"/>
      <c r="BG2208" s="150"/>
      <c r="BH2208" s="150"/>
    </row>
    <row r="2209" spans="1:60" outlineLevel="1" x14ac:dyDescent="0.2">
      <c r="A2209" s="157"/>
      <c r="B2209" s="158"/>
      <c r="C2209" s="262" t="s">
        <v>1979</v>
      </c>
      <c r="D2209" s="263"/>
      <c r="E2209" s="263"/>
      <c r="F2209" s="263"/>
      <c r="G2209" s="263"/>
      <c r="H2209" s="159"/>
      <c r="I2209" s="159"/>
      <c r="J2209" s="159"/>
      <c r="K2209" s="159"/>
      <c r="L2209" s="159"/>
      <c r="M2209" s="159"/>
      <c r="N2209" s="159"/>
      <c r="O2209" s="159"/>
      <c r="P2209" s="159"/>
      <c r="Q2209" s="159"/>
      <c r="R2209" s="159"/>
      <c r="S2209" s="159"/>
      <c r="T2209" s="159"/>
      <c r="U2209" s="159"/>
      <c r="V2209" s="159"/>
      <c r="W2209" s="159"/>
      <c r="X2209" s="159"/>
      <c r="Y2209" s="150"/>
      <c r="Z2209" s="150"/>
      <c r="AA2209" s="150"/>
      <c r="AB2209" s="150"/>
      <c r="AC2209" s="150"/>
      <c r="AD2209" s="150"/>
      <c r="AE2209" s="150"/>
      <c r="AF2209" s="150"/>
      <c r="AG2209" s="150" t="s">
        <v>206</v>
      </c>
      <c r="AH2209" s="150"/>
      <c r="AI2209" s="150"/>
      <c r="AJ2209" s="150"/>
      <c r="AK2209" s="150"/>
      <c r="AL2209" s="150"/>
      <c r="AM2209" s="150"/>
      <c r="AN2209" s="150"/>
      <c r="AO2209" s="150"/>
      <c r="AP2209" s="150"/>
      <c r="AQ2209" s="150"/>
      <c r="AR2209" s="150"/>
      <c r="AS2209" s="150"/>
      <c r="AT2209" s="150"/>
      <c r="AU2209" s="150"/>
      <c r="AV2209" s="150"/>
      <c r="AW2209" s="150"/>
      <c r="AX2209" s="150"/>
      <c r="AY2209" s="150"/>
      <c r="AZ2209" s="150"/>
      <c r="BA2209" s="150"/>
      <c r="BB2209" s="150"/>
      <c r="BC2209" s="150"/>
      <c r="BD2209" s="150"/>
      <c r="BE2209" s="150"/>
      <c r="BF2209" s="150"/>
      <c r="BG2209" s="150"/>
      <c r="BH2209" s="150"/>
    </row>
    <row r="2210" spans="1:60" outlineLevel="1" x14ac:dyDescent="0.2">
      <c r="A2210" s="157"/>
      <c r="B2210" s="158"/>
      <c r="C2210" s="271" t="s">
        <v>1980</v>
      </c>
      <c r="D2210" s="272"/>
      <c r="E2210" s="272"/>
      <c r="F2210" s="272"/>
      <c r="G2210" s="272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9"/>
      <c r="T2210" s="159"/>
      <c r="U2210" s="159"/>
      <c r="V2210" s="159"/>
      <c r="W2210" s="159"/>
      <c r="X2210" s="159"/>
      <c r="Y2210" s="150"/>
      <c r="Z2210" s="150"/>
      <c r="AA2210" s="150"/>
      <c r="AB2210" s="150"/>
      <c r="AC2210" s="150"/>
      <c r="AD2210" s="150"/>
      <c r="AE2210" s="150"/>
      <c r="AF2210" s="150"/>
      <c r="AG2210" s="150" t="s">
        <v>206</v>
      </c>
      <c r="AH2210" s="150"/>
      <c r="AI2210" s="150"/>
      <c r="AJ2210" s="150"/>
      <c r="AK2210" s="150"/>
      <c r="AL2210" s="150"/>
      <c r="AM2210" s="150"/>
      <c r="AN2210" s="150"/>
      <c r="AO2210" s="150"/>
      <c r="AP2210" s="150"/>
      <c r="AQ2210" s="150"/>
      <c r="AR2210" s="150"/>
      <c r="AS2210" s="150"/>
      <c r="AT2210" s="150"/>
      <c r="AU2210" s="150"/>
      <c r="AV2210" s="150"/>
      <c r="AW2210" s="150"/>
      <c r="AX2210" s="150"/>
      <c r="AY2210" s="150"/>
      <c r="AZ2210" s="150"/>
      <c r="BA2210" s="150"/>
      <c r="BB2210" s="150"/>
      <c r="BC2210" s="150"/>
      <c r="BD2210" s="150"/>
      <c r="BE2210" s="150"/>
      <c r="BF2210" s="150"/>
      <c r="BG2210" s="150"/>
      <c r="BH2210" s="150"/>
    </row>
    <row r="2211" spans="1:60" outlineLevel="1" x14ac:dyDescent="0.2">
      <c r="A2211" s="157"/>
      <c r="B2211" s="158"/>
      <c r="C2211" s="271" t="s">
        <v>1981</v>
      </c>
      <c r="D2211" s="272"/>
      <c r="E2211" s="272"/>
      <c r="F2211" s="272"/>
      <c r="G2211" s="272"/>
      <c r="H2211" s="159"/>
      <c r="I2211" s="159"/>
      <c r="J2211" s="159"/>
      <c r="K2211" s="159"/>
      <c r="L2211" s="159"/>
      <c r="M2211" s="159"/>
      <c r="N2211" s="159"/>
      <c r="O2211" s="159"/>
      <c r="P2211" s="159"/>
      <c r="Q2211" s="159"/>
      <c r="R2211" s="159"/>
      <c r="S2211" s="159"/>
      <c r="T2211" s="159"/>
      <c r="U2211" s="159"/>
      <c r="V2211" s="159"/>
      <c r="W2211" s="159"/>
      <c r="X2211" s="159"/>
      <c r="Y2211" s="150"/>
      <c r="Z2211" s="150"/>
      <c r="AA2211" s="150"/>
      <c r="AB2211" s="150"/>
      <c r="AC2211" s="150"/>
      <c r="AD2211" s="150"/>
      <c r="AE2211" s="150"/>
      <c r="AF2211" s="150"/>
      <c r="AG2211" s="150" t="s">
        <v>206</v>
      </c>
      <c r="AH2211" s="150"/>
      <c r="AI2211" s="150"/>
      <c r="AJ2211" s="150"/>
      <c r="AK2211" s="150"/>
      <c r="AL2211" s="150"/>
      <c r="AM2211" s="150"/>
      <c r="AN2211" s="150"/>
      <c r="AO2211" s="150"/>
      <c r="AP2211" s="150"/>
      <c r="AQ2211" s="150"/>
      <c r="AR2211" s="150"/>
      <c r="AS2211" s="150"/>
      <c r="AT2211" s="150"/>
      <c r="AU2211" s="150"/>
      <c r="AV2211" s="150"/>
      <c r="AW2211" s="150"/>
      <c r="AX2211" s="150"/>
      <c r="AY2211" s="150"/>
      <c r="AZ2211" s="150"/>
      <c r="BA2211" s="150"/>
      <c r="BB2211" s="150"/>
      <c r="BC2211" s="150"/>
      <c r="BD2211" s="150"/>
      <c r="BE2211" s="150"/>
      <c r="BF2211" s="150"/>
      <c r="BG2211" s="150"/>
      <c r="BH2211" s="150"/>
    </row>
    <row r="2212" spans="1:60" outlineLevel="1" x14ac:dyDescent="0.2">
      <c r="A2212" s="157"/>
      <c r="B2212" s="158"/>
      <c r="C2212" s="271" t="s">
        <v>1982</v>
      </c>
      <c r="D2212" s="272"/>
      <c r="E2212" s="272"/>
      <c r="F2212" s="272"/>
      <c r="G2212" s="272"/>
      <c r="H2212" s="159"/>
      <c r="I2212" s="159"/>
      <c r="J2212" s="159"/>
      <c r="K2212" s="159"/>
      <c r="L2212" s="159"/>
      <c r="M2212" s="159"/>
      <c r="N2212" s="159"/>
      <c r="O2212" s="159"/>
      <c r="P2212" s="159"/>
      <c r="Q2212" s="159"/>
      <c r="R2212" s="159"/>
      <c r="S2212" s="159"/>
      <c r="T2212" s="159"/>
      <c r="U2212" s="159"/>
      <c r="V2212" s="159"/>
      <c r="W2212" s="159"/>
      <c r="X2212" s="159"/>
      <c r="Y2212" s="150"/>
      <c r="Z2212" s="150"/>
      <c r="AA2212" s="150"/>
      <c r="AB2212" s="150"/>
      <c r="AC2212" s="150"/>
      <c r="AD2212" s="150"/>
      <c r="AE2212" s="150"/>
      <c r="AF2212" s="150"/>
      <c r="AG2212" s="150" t="s">
        <v>206</v>
      </c>
      <c r="AH2212" s="150"/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0"/>
      <c r="AT2212" s="150"/>
      <c r="AU2212" s="150"/>
      <c r="AV2212" s="150"/>
      <c r="AW2212" s="150"/>
      <c r="AX2212" s="150"/>
      <c r="AY2212" s="150"/>
      <c r="AZ2212" s="150"/>
      <c r="BA2212" s="150"/>
      <c r="BB2212" s="150"/>
      <c r="BC2212" s="150"/>
      <c r="BD2212" s="150"/>
      <c r="BE2212" s="150"/>
      <c r="BF2212" s="150"/>
      <c r="BG2212" s="150"/>
      <c r="BH2212" s="150"/>
    </row>
    <row r="2213" spans="1:60" outlineLevel="1" x14ac:dyDescent="0.2">
      <c r="A2213" s="157"/>
      <c r="B2213" s="158"/>
      <c r="C2213" s="271" t="s">
        <v>1983</v>
      </c>
      <c r="D2213" s="272"/>
      <c r="E2213" s="272"/>
      <c r="F2213" s="272"/>
      <c r="G2213" s="272"/>
      <c r="H2213" s="159"/>
      <c r="I2213" s="159"/>
      <c r="J2213" s="159"/>
      <c r="K2213" s="159"/>
      <c r="L2213" s="159"/>
      <c r="M2213" s="159"/>
      <c r="N2213" s="159"/>
      <c r="O2213" s="159"/>
      <c r="P2213" s="159"/>
      <c r="Q2213" s="159"/>
      <c r="R2213" s="159"/>
      <c r="S2213" s="159"/>
      <c r="T2213" s="159"/>
      <c r="U2213" s="159"/>
      <c r="V2213" s="159"/>
      <c r="W2213" s="159"/>
      <c r="X2213" s="159"/>
      <c r="Y2213" s="150"/>
      <c r="Z2213" s="150"/>
      <c r="AA2213" s="150"/>
      <c r="AB2213" s="150"/>
      <c r="AC2213" s="150"/>
      <c r="AD2213" s="150"/>
      <c r="AE2213" s="150"/>
      <c r="AF2213" s="150"/>
      <c r="AG2213" s="150" t="s">
        <v>206</v>
      </c>
      <c r="AH2213" s="150"/>
      <c r="AI2213" s="150"/>
      <c r="AJ2213" s="150"/>
      <c r="AK2213" s="150"/>
      <c r="AL2213" s="150"/>
      <c r="AM2213" s="150"/>
      <c r="AN2213" s="150"/>
      <c r="AO2213" s="150"/>
      <c r="AP2213" s="150"/>
      <c r="AQ2213" s="150"/>
      <c r="AR2213" s="150"/>
      <c r="AS2213" s="150"/>
      <c r="AT2213" s="150"/>
      <c r="AU2213" s="150"/>
      <c r="AV2213" s="150"/>
      <c r="AW2213" s="150"/>
      <c r="AX2213" s="150"/>
      <c r="AY2213" s="150"/>
      <c r="AZ2213" s="150"/>
      <c r="BA2213" s="150"/>
      <c r="BB2213" s="150"/>
      <c r="BC2213" s="150"/>
      <c r="BD2213" s="150"/>
      <c r="BE2213" s="150"/>
      <c r="BF2213" s="150"/>
      <c r="BG2213" s="150"/>
      <c r="BH2213" s="150"/>
    </row>
    <row r="2214" spans="1:60" outlineLevel="1" x14ac:dyDescent="0.2">
      <c r="A2214" s="157"/>
      <c r="B2214" s="158"/>
      <c r="C2214" s="199" t="s">
        <v>1952</v>
      </c>
      <c r="D2214" s="189"/>
      <c r="E2214" s="190"/>
      <c r="F2214" s="159"/>
      <c r="G2214" s="159"/>
      <c r="H2214" s="159"/>
      <c r="I2214" s="159"/>
      <c r="J2214" s="159"/>
      <c r="K2214" s="159"/>
      <c r="L2214" s="159"/>
      <c r="M2214" s="159"/>
      <c r="N2214" s="159"/>
      <c r="O2214" s="159"/>
      <c r="P2214" s="159"/>
      <c r="Q2214" s="159"/>
      <c r="R2214" s="159"/>
      <c r="S2214" s="159"/>
      <c r="T2214" s="159"/>
      <c r="U2214" s="159"/>
      <c r="V2214" s="159"/>
      <c r="W2214" s="159"/>
      <c r="X2214" s="159"/>
      <c r="Y2214" s="150"/>
      <c r="Z2214" s="150"/>
      <c r="AA2214" s="150"/>
      <c r="AB2214" s="150"/>
      <c r="AC2214" s="150"/>
      <c r="AD2214" s="150"/>
      <c r="AE2214" s="150"/>
      <c r="AF2214" s="150"/>
      <c r="AG2214" s="150" t="s">
        <v>247</v>
      </c>
      <c r="AH2214" s="150">
        <v>0</v>
      </c>
      <c r="AI2214" s="150"/>
      <c r="AJ2214" s="150"/>
      <c r="AK2214" s="150"/>
      <c r="AL2214" s="150"/>
      <c r="AM2214" s="150"/>
      <c r="AN2214" s="150"/>
      <c r="AO2214" s="150"/>
      <c r="AP2214" s="150"/>
      <c r="AQ2214" s="150"/>
      <c r="AR2214" s="150"/>
      <c r="AS2214" s="150"/>
      <c r="AT2214" s="150"/>
      <c r="AU2214" s="150"/>
      <c r="AV2214" s="150"/>
      <c r="AW2214" s="150"/>
      <c r="AX2214" s="150"/>
      <c r="AY2214" s="150"/>
      <c r="AZ2214" s="150"/>
      <c r="BA2214" s="150"/>
      <c r="BB2214" s="150"/>
      <c r="BC2214" s="150"/>
      <c r="BD2214" s="150"/>
      <c r="BE2214" s="150"/>
      <c r="BF2214" s="150"/>
      <c r="BG2214" s="150"/>
      <c r="BH2214" s="150"/>
    </row>
    <row r="2215" spans="1:60" outlineLevel="1" x14ac:dyDescent="0.2">
      <c r="A2215" s="157"/>
      <c r="B2215" s="158"/>
      <c r="C2215" s="199" t="s">
        <v>439</v>
      </c>
      <c r="D2215" s="189"/>
      <c r="E2215" s="190">
        <v>1</v>
      </c>
      <c r="F2215" s="159"/>
      <c r="G2215" s="159"/>
      <c r="H2215" s="159"/>
      <c r="I2215" s="159"/>
      <c r="J2215" s="159"/>
      <c r="K2215" s="159"/>
      <c r="L2215" s="159"/>
      <c r="M2215" s="159"/>
      <c r="N2215" s="159"/>
      <c r="O2215" s="159"/>
      <c r="P2215" s="159"/>
      <c r="Q2215" s="159"/>
      <c r="R2215" s="159"/>
      <c r="S2215" s="159"/>
      <c r="T2215" s="159"/>
      <c r="U2215" s="159"/>
      <c r="V2215" s="159"/>
      <c r="W2215" s="159"/>
      <c r="X2215" s="159"/>
      <c r="Y2215" s="150"/>
      <c r="Z2215" s="150"/>
      <c r="AA2215" s="150"/>
      <c r="AB2215" s="150"/>
      <c r="AC2215" s="150"/>
      <c r="AD2215" s="150"/>
      <c r="AE2215" s="150"/>
      <c r="AF2215" s="150"/>
      <c r="AG2215" s="150" t="s">
        <v>247</v>
      </c>
      <c r="AH2215" s="150">
        <v>0</v>
      </c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0"/>
      <c r="AT2215" s="150"/>
      <c r="AU2215" s="150"/>
      <c r="AV2215" s="150"/>
      <c r="AW2215" s="150"/>
      <c r="AX2215" s="150"/>
      <c r="AY2215" s="150"/>
      <c r="AZ2215" s="150"/>
      <c r="BA2215" s="150"/>
      <c r="BB2215" s="150"/>
      <c r="BC2215" s="150"/>
      <c r="BD2215" s="150"/>
      <c r="BE2215" s="150"/>
      <c r="BF2215" s="150"/>
      <c r="BG2215" s="150"/>
      <c r="BH2215" s="150"/>
    </row>
    <row r="2216" spans="1:60" outlineLevel="1" x14ac:dyDescent="0.2">
      <c r="A2216" s="167">
        <v>343</v>
      </c>
      <c r="B2216" s="168" t="s">
        <v>1984</v>
      </c>
      <c r="C2216" s="184" t="s">
        <v>1985</v>
      </c>
      <c r="D2216" s="169" t="s">
        <v>420</v>
      </c>
      <c r="E2216" s="170">
        <v>1</v>
      </c>
      <c r="F2216" s="171">
        <v>7800</v>
      </c>
      <c r="G2216" s="172">
        <f>ROUND(E2216*F2216,2)</f>
        <v>7800</v>
      </c>
      <c r="H2216" s="171">
        <v>0</v>
      </c>
      <c r="I2216" s="172">
        <f>ROUND(E2216*H2216,2)</f>
        <v>0</v>
      </c>
      <c r="J2216" s="171">
        <v>7800</v>
      </c>
      <c r="K2216" s="172">
        <f>ROUND(E2216*J2216,2)</f>
        <v>7800</v>
      </c>
      <c r="L2216" s="172">
        <v>21</v>
      </c>
      <c r="M2216" s="172">
        <f>G2216*(1+L2216/100)</f>
        <v>9438</v>
      </c>
      <c r="N2216" s="172">
        <v>0</v>
      </c>
      <c r="O2216" s="172">
        <f>ROUND(E2216*N2216,2)</f>
        <v>0</v>
      </c>
      <c r="P2216" s="172">
        <v>0</v>
      </c>
      <c r="Q2216" s="172">
        <f>ROUND(E2216*P2216,2)</f>
        <v>0</v>
      </c>
      <c r="R2216" s="172"/>
      <c r="S2216" s="172" t="s">
        <v>438</v>
      </c>
      <c r="T2216" s="173" t="s">
        <v>202</v>
      </c>
      <c r="U2216" s="159">
        <v>0</v>
      </c>
      <c r="V2216" s="159">
        <f>ROUND(E2216*U2216,2)</f>
        <v>0</v>
      </c>
      <c r="W2216" s="159"/>
      <c r="X2216" s="159" t="s">
        <v>242</v>
      </c>
      <c r="Y2216" s="150"/>
      <c r="Z2216" s="150"/>
      <c r="AA2216" s="150"/>
      <c r="AB2216" s="150"/>
      <c r="AC2216" s="150"/>
      <c r="AD2216" s="150"/>
      <c r="AE2216" s="150"/>
      <c r="AF2216" s="150"/>
      <c r="AG2216" s="150" t="s">
        <v>243</v>
      </c>
      <c r="AH2216" s="150"/>
      <c r="AI2216" s="150"/>
      <c r="AJ2216" s="150"/>
      <c r="AK2216" s="150"/>
      <c r="AL2216" s="150"/>
      <c r="AM2216" s="150"/>
      <c r="AN2216" s="150"/>
      <c r="AO2216" s="150"/>
      <c r="AP2216" s="150"/>
      <c r="AQ2216" s="150"/>
      <c r="AR2216" s="150"/>
      <c r="AS2216" s="150"/>
      <c r="AT2216" s="150"/>
      <c r="AU2216" s="150"/>
      <c r="AV2216" s="150"/>
      <c r="AW2216" s="150"/>
      <c r="AX2216" s="150"/>
      <c r="AY2216" s="150"/>
      <c r="AZ2216" s="150"/>
      <c r="BA2216" s="150"/>
      <c r="BB2216" s="150"/>
      <c r="BC2216" s="150"/>
      <c r="BD2216" s="150"/>
      <c r="BE2216" s="150"/>
      <c r="BF2216" s="150"/>
      <c r="BG2216" s="150"/>
      <c r="BH2216" s="150"/>
    </row>
    <row r="2217" spans="1:60" outlineLevel="1" x14ac:dyDescent="0.2">
      <c r="A2217" s="157"/>
      <c r="B2217" s="158"/>
      <c r="C2217" s="262" t="s">
        <v>1986</v>
      </c>
      <c r="D2217" s="263"/>
      <c r="E2217" s="263"/>
      <c r="F2217" s="263"/>
      <c r="G2217" s="263"/>
      <c r="H2217" s="159"/>
      <c r="I2217" s="159"/>
      <c r="J2217" s="159"/>
      <c r="K2217" s="159"/>
      <c r="L2217" s="159"/>
      <c r="M2217" s="159"/>
      <c r="N2217" s="159"/>
      <c r="O2217" s="159"/>
      <c r="P2217" s="159"/>
      <c r="Q2217" s="159"/>
      <c r="R2217" s="159"/>
      <c r="S2217" s="159"/>
      <c r="T2217" s="159"/>
      <c r="U2217" s="159"/>
      <c r="V2217" s="159"/>
      <c r="W2217" s="159"/>
      <c r="X2217" s="159"/>
      <c r="Y2217" s="150"/>
      <c r="Z2217" s="150"/>
      <c r="AA2217" s="150"/>
      <c r="AB2217" s="150"/>
      <c r="AC2217" s="150"/>
      <c r="AD2217" s="150"/>
      <c r="AE2217" s="150"/>
      <c r="AF2217" s="150"/>
      <c r="AG2217" s="150" t="s">
        <v>206</v>
      </c>
      <c r="AH2217" s="150"/>
      <c r="AI2217" s="150"/>
      <c r="AJ2217" s="150"/>
      <c r="AK2217" s="150"/>
      <c r="AL2217" s="150"/>
      <c r="AM2217" s="150"/>
      <c r="AN2217" s="150"/>
      <c r="AO2217" s="150"/>
      <c r="AP2217" s="150"/>
      <c r="AQ2217" s="150"/>
      <c r="AR2217" s="150"/>
      <c r="AS2217" s="150"/>
      <c r="AT2217" s="150"/>
      <c r="AU2217" s="150"/>
      <c r="AV2217" s="150"/>
      <c r="AW2217" s="150"/>
      <c r="AX2217" s="150"/>
      <c r="AY2217" s="150"/>
      <c r="AZ2217" s="150"/>
      <c r="BA2217" s="150"/>
      <c r="BB2217" s="150"/>
      <c r="BC2217" s="150"/>
      <c r="BD2217" s="150"/>
      <c r="BE2217" s="150"/>
      <c r="BF2217" s="150"/>
      <c r="BG2217" s="150"/>
      <c r="BH2217" s="150"/>
    </row>
    <row r="2218" spans="1:60" outlineLevel="1" x14ac:dyDescent="0.2">
      <c r="A2218" s="157"/>
      <c r="B2218" s="158"/>
      <c r="C2218" s="271" t="s">
        <v>1987</v>
      </c>
      <c r="D2218" s="272"/>
      <c r="E2218" s="272"/>
      <c r="F2218" s="272"/>
      <c r="G2218" s="272"/>
      <c r="H2218" s="159"/>
      <c r="I2218" s="159"/>
      <c r="J2218" s="159"/>
      <c r="K2218" s="159"/>
      <c r="L2218" s="159"/>
      <c r="M2218" s="159"/>
      <c r="N2218" s="159"/>
      <c r="O2218" s="159"/>
      <c r="P2218" s="159"/>
      <c r="Q2218" s="159"/>
      <c r="R2218" s="159"/>
      <c r="S2218" s="159"/>
      <c r="T2218" s="159"/>
      <c r="U2218" s="159"/>
      <c r="V2218" s="159"/>
      <c r="W2218" s="159"/>
      <c r="X2218" s="159"/>
      <c r="Y2218" s="150"/>
      <c r="Z2218" s="150"/>
      <c r="AA2218" s="150"/>
      <c r="AB2218" s="150"/>
      <c r="AC2218" s="150"/>
      <c r="AD2218" s="150"/>
      <c r="AE2218" s="150"/>
      <c r="AF2218" s="150"/>
      <c r="AG2218" s="150" t="s">
        <v>206</v>
      </c>
      <c r="AH2218" s="150"/>
      <c r="AI2218" s="150"/>
      <c r="AJ2218" s="150"/>
      <c r="AK2218" s="150"/>
      <c r="AL2218" s="150"/>
      <c r="AM2218" s="150"/>
      <c r="AN2218" s="150"/>
      <c r="AO2218" s="150"/>
      <c r="AP2218" s="150"/>
      <c r="AQ2218" s="150"/>
      <c r="AR2218" s="150"/>
      <c r="AS2218" s="150"/>
      <c r="AT2218" s="150"/>
      <c r="AU2218" s="150"/>
      <c r="AV2218" s="150"/>
      <c r="AW2218" s="150"/>
      <c r="AX2218" s="150"/>
      <c r="AY2218" s="150"/>
      <c r="AZ2218" s="150"/>
      <c r="BA2218" s="150"/>
      <c r="BB2218" s="150"/>
      <c r="BC2218" s="150"/>
      <c r="BD2218" s="150"/>
      <c r="BE2218" s="150"/>
      <c r="BF2218" s="150"/>
      <c r="BG2218" s="150"/>
      <c r="BH2218" s="150"/>
    </row>
    <row r="2219" spans="1:60" outlineLevel="1" x14ac:dyDescent="0.2">
      <c r="A2219" s="157"/>
      <c r="B2219" s="158"/>
      <c r="C2219" s="271" t="s">
        <v>1981</v>
      </c>
      <c r="D2219" s="272"/>
      <c r="E2219" s="272"/>
      <c r="F2219" s="272"/>
      <c r="G2219" s="272"/>
      <c r="H2219" s="159"/>
      <c r="I2219" s="159"/>
      <c r="J2219" s="159"/>
      <c r="K2219" s="159"/>
      <c r="L2219" s="159"/>
      <c r="M2219" s="159"/>
      <c r="N2219" s="159"/>
      <c r="O2219" s="159"/>
      <c r="P2219" s="159"/>
      <c r="Q2219" s="159"/>
      <c r="R2219" s="159"/>
      <c r="S2219" s="159"/>
      <c r="T2219" s="159"/>
      <c r="U2219" s="159"/>
      <c r="V2219" s="159"/>
      <c r="W2219" s="159"/>
      <c r="X2219" s="159"/>
      <c r="Y2219" s="150"/>
      <c r="Z2219" s="150"/>
      <c r="AA2219" s="150"/>
      <c r="AB2219" s="150"/>
      <c r="AC2219" s="150"/>
      <c r="AD2219" s="150"/>
      <c r="AE2219" s="150"/>
      <c r="AF2219" s="150"/>
      <c r="AG2219" s="150" t="s">
        <v>206</v>
      </c>
      <c r="AH2219" s="150"/>
      <c r="AI2219" s="150"/>
      <c r="AJ2219" s="150"/>
      <c r="AK2219" s="150"/>
      <c r="AL2219" s="150"/>
      <c r="AM2219" s="150"/>
      <c r="AN2219" s="150"/>
      <c r="AO2219" s="150"/>
      <c r="AP2219" s="150"/>
      <c r="AQ2219" s="150"/>
      <c r="AR2219" s="150"/>
      <c r="AS2219" s="150"/>
      <c r="AT2219" s="150"/>
      <c r="AU2219" s="150"/>
      <c r="AV2219" s="150"/>
      <c r="AW2219" s="150"/>
      <c r="AX2219" s="150"/>
      <c r="AY2219" s="150"/>
      <c r="AZ2219" s="150"/>
      <c r="BA2219" s="150"/>
      <c r="BB2219" s="150"/>
      <c r="BC2219" s="150"/>
      <c r="BD2219" s="150"/>
      <c r="BE2219" s="150"/>
      <c r="BF2219" s="150"/>
      <c r="BG2219" s="150"/>
      <c r="BH2219" s="150"/>
    </row>
    <row r="2220" spans="1:60" outlineLevel="1" x14ac:dyDescent="0.2">
      <c r="A2220" s="157"/>
      <c r="B2220" s="158"/>
      <c r="C2220" s="271" t="s">
        <v>1988</v>
      </c>
      <c r="D2220" s="272"/>
      <c r="E2220" s="272"/>
      <c r="F2220" s="272"/>
      <c r="G2220" s="272"/>
      <c r="H2220" s="159"/>
      <c r="I2220" s="159"/>
      <c r="J2220" s="159"/>
      <c r="K2220" s="159"/>
      <c r="L2220" s="159"/>
      <c r="M2220" s="159"/>
      <c r="N2220" s="159"/>
      <c r="O2220" s="159"/>
      <c r="P2220" s="159"/>
      <c r="Q2220" s="159"/>
      <c r="R2220" s="159"/>
      <c r="S2220" s="159"/>
      <c r="T2220" s="159"/>
      <c r="U2220" s="159"/>
      <c r="V2220" s="159"/>
      <c r="W2220" s="159"/>
      <c r="X2220" s="159"/>
      <c r="Y2220" s="150"/>
      <c r="Z2220" s="150"/>
      <c r="AA2220" s="150"/>
      <c r="AB2220" s="150"/>
      <c r="AC2220" s="150"/>
      <c r="AD2220" s="150"/>
      <c r="AE2220" s="150"/>
      <c r="AF2220" s="150"/>
      <c r="AG2220" s="150" t="s">
        <v>206</v>
      </c>
      <c r="AH2220" s="150"/>
      <c r="AI2220" s="150"/>
      <c r="AJ2220" s="150"/>
      <c r="AK2220" s="150"/>
      <c r="AL2220" s="150"/>
      <c r="AM2220" s="150"/>
      <c r="AN2220" s="150"/>
      <c r="AO2220" s="150"/>
      <c r="AP2220" s="150"/>
      <c r="AQ2220" s="150"/>
      <c r="AR2220" s="150"/>
      <c r="AS2220" s="150"/>
      <c r="AT2220" s="150"/>
      <c r="AU2220" s="150"/>
      <c r="AV2220" s="150"/>
      <c r="AW2220" s="150"/>
      <c r="AX2220" s="150"/>
      <c r="AY2220" s="150"/>
      <c r="AZ2220" s="150"/>
      <c r="BA2220" s="150"/>
      <c r="BB2220" s="150"/>
      <c r="BC2220" s="150"/>
      <c r="BD2220" s="150"/>
      <c r="BE2220" s="150"/>
      <c r="BF2220" s="150"/>
      <c r="BG2220" s="150"/>
      <c r="BH2220" s="150"/>
    </row>
    <row r="2221" spans="1:60" outlineLevel="1" x14ac:dyDescent="0.2">
      <c r="A2221" s="157"/>
      <c r="B2221" s="158"/>
      <c r="C2221" s="199" t="s">
        <v>1952</v>
      </c>
      <c r="D2221" s="189"/>
      <c r="E2221" s="190"/>
      <c r="F2221" s="159"/>
      <c r="G2221" s="159"/>
      <c r="H2221" s="159"/>
      <c r="I2221" s="159"/>
      <c r="J2221" s="159"/>
      <c r="K2221" s="159"/>
      <c r="L2221" s="159"/>
      <c r="M2221" s="159"/>
      <c r="N2221" s="159"/>
      <c r="O2221" s="159"/>
      <c r="P2221" s="159"/>
      <c r="Q2221" s="159"/>
      <c r="R2221" s="159"/>
      <c r="S2221" s="159"/>
      <c r="T2221" s="159"/>
      <c r="U2221" s="159"/>
      <c r="V2221" s="159"/>
      <c r="W2221" s="159"/>
      <c r="X2221" s="159"/>
      <c r="Y2221" s="150"/>
      <c r="Z2221" s="150"/>
      <c r="AA2221" s="150"/>
      <c r="AB2221" s="150"/>
      <c r="AC2221" s="150"/>
      <c r="AD2221" s="150"/>
      <c r="AE2221" s="150"/>
      <c r="AF2221" s="150"/>
      <c r="AG2221" s="150" t="s">
        <v>247</v>
      </c>
      <c r="AH2221" s="150">
        <v>0</v>
      </c>
      <c r="AI2221" s="150"/>
      <c r="AJ2221" s="150"/>
      <c r="AK2221" s="150"/>
      <c r="AL2221" s="150"/>
      <c r="AM2221" s="150"/>
      <c r="AN2221" s="150"/>
      <c r="AO2221" s="150"/>
      <c r="AP2221" s="150"/>
      <c r="AQ2221" s="150"/>
      <c r="AR2221" s="150"/>
      <c r="AS2221" s="150"/>
      <c r="AT2221" s="150"/>
      <c r="AU2221" s="150"/>
      <c r="AV2221" s="150"/>
      <c r="AW2221" s="150"/>
      <c r="AX2221" s="150"/>
      <c r="AY2221" s="150"/>
      <c r="AZ2221" s="150"/>
      <c r="BA2221" s="150"/>
      <c r="BB2221" s="150"/>
      <c r="BC2221" s="150"/>
      <c r="BD2221" s="150"/>
      <c r="BE2221" s="150"/>
      <c r="BF2221" s="150"/>
      <c r="BG2221" s="150"/>
      <c r="BH2221" s="150"/>
    </row>
    <row r="2222" spans="1:60" outlineLevel="1" x14ac:dyDescent="0.2">
      <c r="A2222" s="157"/>
      <c r="B2222" s="158"/>
      <c r="C2222" s="199" t="s">
        <v>439</v>
      </c>
      <c r="D2222" s="189"/>
      <c r="E2222" s="190">
        <v>1</v>
      </c>
      <c r="F2222" s="159"/>
      <c r="G2222" s="159"/>
      <c r="H2222" s="159"/>
      <c r="I2222" s="159"/>
      <c r="J2222" s="159"/>
      <c r="K2222" s="159"/>
      <c r="L2222" s="159"/>
      <c r="M2222" s="159"/>
      <c r="N2222" s="159"/>
      <c r="O2222" s="159"/>
      <c r="P2222" s="159"/>
      <c r="Q2222" s="159"/>
      <c r="R2222" s="159"/>
      <c r="S2222" s="159"/>
      <c r="T2222" s="159"/>
      <c r="U2222" s="159"/>
      <c r="V2222" s="159"/>
      <c r="W2222" s="159"/>
      <c r="X2222" s="159"/>
      <c r="Y2222" s="150"/>
      <c r="Z2222" s="150"/>
      <c r="AA2222" s="150"/>
      <c r="AB2222" s="150"/>
      <c r="AC2222" s="150"/>
      <c r="AD2222" s="150"/>
      <c r="AE2222" s="150"/>
      <c r="AF2222" s="150"/>
      <c r="AG2222" s="150" t="s">
        <v>247</v>
      </c>
      <c r="AH2222" s="150">
        <v>0</v>
      </c>
      <c r="AI2222" s="150"/>
      <c r="AJ2222" s="150"/>
      <c r="AK2222" s="150"/>
      <c r="AL2222" s="150"/>
      <c r="AM2222" s="150"/>
      <c r="AN2222" s="150"/>
      <c r="AO2222" s="150"/>
      <c r="AP2222" s="150"/>
      <c r="AQ2222" s="150"/>
      <c r="AR2222" s="150"/>
      <c r="AS2222" s="150"/>
      <c r="AT2222" s="150"/>
      <c r="AU2222" s="150"/>
      <c r="AV2222" s="150"/>
      <c r="AW2222" s="150"/>
      <c r="AX2222" s="150"/>
      <c r="AY2222" s="150"/>
      <c r="AZ2222" s="150"/>
      <c r="BA2222" s="150"/>
      <c r="BB2222" s="150"/>
      <c r="BC2222" s="150"/>
      <c r="BD2222" s="150"/>
      <c r="BE2222" s="150"/>
      <c r="BF2222" s="150"/>
      <c r="BG2222" s="150"/>
      <c r="BH2222" s="150"/>
    </row>
    <row r="2223" spans="1:60" outlineLevel="1" x14ac:dyDescent="0.2">
      <c r="A2223" s="167">
        <v>344</v>
      </c>
      <c r="B2223" s="168" t="s">
        <v>1989</v>
      </c>
      <c r="C2223" s="184" t="s">
        <v>1990</v>
      </c>
      <c r="D2223" s="169" t="s">
        <v>420</v>
      </c>
      <c r="E2223" s="170">
        <v>3</v>
      </c>
      <c r="F2223" s="171">
        <v>6050</v>
      </c>
      <c r="G2223" s="172">
        <f>ROUND(E2223*F2223,2)</f>
        <v>18150</v>
      </c>
      <c r="H2223" s="171">
        <v>0</v>
      </c>
      <c r="I2223" s="172">
        <f>ROUND(E2223*H2223,2)</f>
        <v>0</v>
      </c>
      <c r="J2223" s="171">
        <v>6050</v>
      </c>
      <c r="K2223" s="172">
        <f>ROUND(E2223*J2223,2)</f>
        <v>18150</v>
      </c>
      <c r="L2223" s="172">
        <v>21</v>
      </c>
      <c r="M2223" s="172">
        <f>G2223*(1+L2223/100)</f>
        <v>21961.5</v>
      </c>
      <c r="N2223" s="172">
        <v>0</v>
      </c>
      <c r="O2223" s="172">
        <f>ROUND(E2223*N2223,2)</f>
        <v>0</v>
      </c>
      <c r="P2223" s="172">
        <v>0</v>
      </c>
      <c r="Q2223" s="172">
        <f>ROUND(E2223*P2223,2)</f>
        <v>0</v>
      </c>
      <c r="R2223" s="172"/>
      <c r="S2223" s="172" t="s">
        <v>438</v>
      </c>
      <c r="T2223" s="173" t="s">
        <v>202</v>
      </c>
      <c r="U2223" s="159">
        <v>0</v>
      </c>
      <c r="V2223" s="159">
        <f>ROUND(E2223*U2223,2)</f>
        <v>0</v>
      </c>
      <c r="W2223" s="159"/>
      <c r="X2223" s="159" t="s">
        <v>242</v>
      </c>
      <c r="Y2223" s="150"/>
      <c r="Z2223" s="150"/>
      <c r="AA2223" s="150"/>
      <c r="AB2223" s="150"/>
      <c r="AC2223" s="150"/>
      <c r="AD2223" s="150"/>
      <c r="AE2223" s="150"/>
      <c r="AF2223" s="150"/>
      <c r="AG2223" s="150" t="s">
        <v>243</v>
      </c>
      <c r="AH2223" s="150"/>
      <c r="AI2223" s="150"/>
      <c r="AJ2223" s="150"/>
      <c r="AK2223" s="150"/>
      <c r="AL2223" s="150"/>
      <c r="AM2223" s="150"/>
      <c r="AN2223" s="150"/>
      <c r="AO2223" s="150"/>
      <c r="AP2223" s="150"/>
      <c r="AQ2223" s="150"/>
      <c r="AR2223" s="150"/>
      <c r="AS2223" s="150"/>
      <c r="AT2223" s="150"/>
      <c r="AU2223" s="150"/>
      <c r="AV2223" s="150"/>
      <c r="AW2223" s="150"/>
      <c r="AX2223" s="150"/>
      <c r="AY2223" s="150"/>
      <c r="AZ2223" s="150"/>
      <c r="BA2223" s="150"/>
      <c r="BB2223" s="150"/>
      <c r="BC2223" s="150"/>
      <c r="BD2223" s="150"/>
      <c r="BE2223" s="150"/>
      <c r="BF2223" s="150"/>
      <c r="BG2223" s="150"/>
      <c r="BH2223" s="150"/>
    </row>
    <row r="2224" spans="1:60" outlineLevel="1" x14ac:dyDescent="0.2">
      <c r="A2224" s="157"/>
      <c r="B2224" s="158"/>
      <c r="C2224" s="262" t="s">
        <v>1986</v>
      </c>
      <c r="D2224" s="263"/>
      <c r="E2224" s="263"/>
      <c r="F2224" s="263"/>
      <c r="G2224" s="263"/>
      <c r="H2224" s="159"/>
      <c r="I2224" s="159"/>
      <c r="J2224" s="159"/>
      <c r="K2224" s="159"/>
      <c r="L2224" s="159"/>
      <c r="M2224" s="159"/>
      <c r="N2224" s="159"/>
      <c r="O2224" s="159"/>
      <c r="P2224" s="159"/>
      <c r="Q2224" s="159"/>
      <c r="R2224" s="159"/>
      <c r="S2224" s="159"/>
      <c r="T2224" s="159"/>
      <c r="U2224" s="159"/>
      <c r="V2224" s="159"/>
      <c r="W2224" s="159"/>
      <c r="X2224" s="159"/>
      <c r="Y2224" s="150"/>
      <c r="Z2224" s="150"/>
      <c r="AA2224" s="150"/>
      <c r="AB2224" s="150"/>
      <c r="AC2224" s="150"/>
      <c r="AD2224" s="150"/>
      <c r="AE2224" s="150"/>
      <c r="AF2224" s="150"/>
      <c r="AG2224" s="150" t="s">
        <v>206</v>
      </c>
      <c r="AH2224" s="150"/>
      <c r="AI2224" s="150"/>
      <c r="AJ2224" s="150"/>
      <c r="AK2224" s="150"/>
      <c r="AL2224" s="150"/>
      <c r="AM2224" s="150"/>
      <c r="AN2224" s="150"/>
      <c r="AO2224" s="150"/>
      <c r="AP2224" s="150"/>
      <c r="AQ2224" s="150"/>
      <c r="AR2224" s="150"/>
      <c r="AS2224" s="150"/>
      <c r="AT2224" s="150"/>
      <c r="AU2224" s="150"/>
      <c r="AV2224" s="150"/>
      <c r="AW2224" s="150"/>
      <c r="AX2224" s="150"/>
      <c r="AY2224" s="150"/>
      <c r="AZ2224" s="150"/>
      <c r="BA2224" s="150"/>
      <c r="BB2224" s="150"/>
      <c r="BC2224" s="150"/>
      <c r="BD2224" s="150"/>
      <c r="BE2224" s="150"/>
      <c r="BF2224" s="150"/>
      <c r="BG2224" s="150"/>
      <c r="BH2224" s="150"/>
    </row>
    <row r="2225" spans="1:60" outlineLevel="1" x14ac:dyDescent="0.2">
      <c r="A2225" s="157"/>
      <c r="B2225" s="158"/>
      <c r="C2225" s="271" t="s">
        <v>1991</v>
      </c>
      <c r="D2225" s="272"/>
      <c r="E2225" s="272"/>
      <c r="F2225" s="272"/>
      <c r="G2225" s="272"/>
      <c r="H2225" s="159"/>
      <c r="I2225" s="159"/>
      <c r="J2225" s="159"/>
      <c r="K2225" s="159"/>
      <c r="L2225" s="159"/>
      <c r="M2225" s="159"/>
      <c r="N2225" s="159"/>
      <c r="O2225" s="159"/>
      <c r="P2225" s="159"/>
      <c r="Q2225" s="159"/>
      <c r="R2225" s="159"/>
      <c r="S2225" s="159"/>
      <c r="T2225" s="159"/>
      <c r="U2225" s="159"/>
      <c r="V2225" s="159"/>
      <c r="W2225" s="159"/>
      <c r="X2225" s="159"/>
      <c r="Y2225" s="150"/>
      <c r="Z2225" s="150"/>
      <c r="AA2225" s="150"/>
      <c r="AB2225" s="150"/>
      <c r="AC2225" s="150"/>
      <c r="AD2225" s="150"/>
      <c r="AE2225" s="150"/>
      <c r="AF2225" s="150"/>
      <c r="AG2225" s="150" t="s">
        <v>206</v>
      </c>
      <c r="AH2225" s="150"/>
      <c r="AI2225" s="150"/>
      <c r="AJ2225" s="150"/>
      <c r="AK2225" s="150"/>
      <c r="AL2225" s="150"/>
      <c r="AM2225" s="150"/>
      <c r="AN2225" s="150"/>
      <c r="AO2225" s="150"/>
      <c r="AP2225" s="150"/>
      <c r="AQ2225" s="150"/>
      <c r="AR2225" s="150"/>
      <c r="AS2225" s="150"/>
      <c r="AT2225" s="150"/>
      <c r="AU2225" s="150"/>
      <c r="AV2225" s="150"/>
      <c r="AW2225" s="150"/>
      <c r="AX2225" s="150"/>
      <c r="AY2225" s="150"/>
      <c r="AZ2225" s="150"/>
      <c r="BA2225" s="150"/>
      <c r="BB2225" s="150"/>
      <c r="BC2225" s="150"/>
      <c r="BD2225" s="150"/>
      <c r="BE2225" s="150"/>
      <c r="BF2225" s="150"/>
      <c r="BG2225" s="150"/>
      <c r="BH2225" s="150"/>
    </row>
    <row r="2226" spans="1:60" outlineLevel="1" x14ac:dyDescent="0.2">
      <c r="A2226" s="157"/>
      <c r="B2226" s="158"/>
      <c r="C2226" s="271" t="s">
        <v>1981</v>
      </c>
      <c r="D2226" s="272"/>
      <c r="E2226" s="272"/>
      <c r="F2226" s="272"/>
      <c r="G2226" s="272"/>
      <c r="H2226" s="159"/>
      <c r="I2226" s="159"/>
      <c r="J2226" s="159"/>
      <c r="K2226" s="159"/>
      <c r="L2226" s="159"/>
      <c r="M2226" s="159"/>
      <c r="N2226" s="159"/>
      <c r="O2226" s="159"/>
      <c r="P2226" s="159"/>
      <c r="Q2226" s="159"/>
      <c r="R2226" s="159"/>
      <c r="S2226" s="159"/>
      <c r="T2226" s="159"/>
      <c r="U2226" s="159"/>
      <c r="V2226" s="159"/>
      <c r="W2226" s="159"/>
      <c r="X2226" s="159"/>
      <c r="Y2226" s="150"/>
      <c r="Z2226" s="150"/>
      <c r="AA2226" s="150"/>
      <c r="AB2226" s="150"/>
      <c r="AC2226" s="150"/>
      <c r="AD2226" s="150"/>
      <c r="AE2226" s="150"/>
      <c r="AF2226" s="150"/>
      <c r="AG2226" s="150" t="s">
        <v>206</v>
      </c>
      <c r="AH2226" s="150"/>
      <c r="AI2226" s="150"/>
      <c r="AJ2226" s="150"/>
      <c r="AK2226" s="150"/>
      <c r="AL2226" s="150"/>
      <c r="AM2226" s="150"/>
      <c r="AN2226" s="150"/>
      <c r="AO2226" s="150"/>
      <c r="AP2226" s="150"/>
      <c r="AQ2226" s="150"/>
      <c r="AR2226" s="150"/>
      <c r="AS2226" s="150"/>
      <c r="AT2226" s="150"/>
      <c r="AU2226" s="150"/>
      <c r="AV2226" s="150"/>
      <c r="AW2226" s="150"/>
      <c r="AX2226" s="150"/>
      <c r="AY2226" s="150"/>
      <c r="AZ2226" s="150"/>
      <c r="BA2226" s="150"/>
      <c r="BB2226" s="150"/>
      <c r="BC2226" s="150"/>
      <c r="BD2226" s="150"/>
      <c r="BE2226" s="150"/>
      <c r="BF2226" s="150"/>
      <c r="BG2226" s="150"/>
      <c r="BH2226" s="150"/>
    </row>
    <row r="2227" spans="1:60" outlineLevel="1" x14ac:dyDescent="0.2">
      <c r="A2227" s="157"/>
      <c r="B2227" s="158"/>
      <c r="C2227" s="271" t="s">
        <v>1982</v>
      </c>
      <c r="D2227" s="272"/>
      <c r="E2227" s="272"/>
      <c r="F2227" s="272"/>
      <c r="G2227" s="272"/>
      <c r="H2227" s="159"/>
      <c r="I2227" s="159"/>
      <c r="J2227" s="159"/>
      <c r="K2227" s="159"/>
      <c r="L2227" s="159"/>
      <c r="M2227" s="159"/>
      <c r="N2227" s="159"/>
      <c r="O2227" s="159"/>
      <c r="P2227" s="159"/>
      <c r="Q2227" s="159"/>
      <c r="R2227" s="159"/>
      <c r="S2227" s="159"/>
      <c r="T2227" s="159"/>
      <c r="U2227" s="159"/>
      <c r="V2227" s="159"/>
      <c r="W2227" s="159"/>
      <c r="X2227" s="159"/>
      <c r="Y2227" s="150"/>
      <c r="Z2227" s="150"/>
      <c r="AA2227" s="150"/>
      <c r="AB2227" s="150"/>
      <c r="AC2227" s="150"/>
      <c r="AD2227" s="150"/>
      <c r="AE2227" s="150"/>
      <c r="AF2227" s="150"/>
      <c r="AG2227" s="150" t="s">
        <v>206</v>
      </c>
      <c r="AH2227" s="150"/>
      <c r="AI2227" s="150"/>
      <c r="AJ2227" s="150"/>
      <c r="AK2227" s="150"/>
      <c r="AL2227" s="150"/>
      <c r="AM2227" s="150"/>
      <c r="AN2227" s="150"/>
      <c r="AO2227" s="150"/>
      <c r="AP2227" s="150"/>
      <c r="AQ2227" s="150"/>
      <c r="AR2227" s="150"/>
      <c r="AS2227" s="150"/>
      <c r="AT2227" s="150"/>
      <c r="AU2227" s="150"/>
      <c r="AV2227" s="150"/>
      <c r="AW2227" s="150"/>
      <c r="AX2227" s="150"/>
      <c r="AY2227" s="150"/>
      <c r="AZ2227" s="150"/>
      <c r="BA2227" s="150"/>
      <c r="BB2227" s="150"/>
      <c r="BC2227" s="150"/>
      <c r="BD2227" s="150"/>
      <c r="BE2227" s="150"/>
      <c r="BF2227" s="150"/>
      <c r="BG2227" s="150"/>
      <c r="BH2227" s="150"/>
    </row>
    <row r="2228" spans="1:60" outlineLevel="1" x14ac:dyDescent="0.2">
      <c r="A2228" s="157"/>
      <c r="B2228" s="158"/>
      <c r="C2228" s="199" t="s">
        <v>1952</v>
      </c>
      <c r="D2228" s="189"/>
      <c r="E2228" s="190"/>
      <c r="F2228" s="159"/>
      <c r="G2228" s="159"/>
      <c r="H2228" s="159"/>
      <c r="I2228" s="159"/>
      <c r="J2228" s="159"/>
      <c r="K2228" s="159"/>
      <c r="L2228" s="159"/>
      <c r="M2228" s="159"/>
      <c r="N2228" s="159"/>
      <c r="O2228" s="159"/>
      <c r="P2228" s="159"/>
      <c r="Q2228" s="159"/>
      <c r="R2228" s="159"/>
      <c r="S2228" s="159"/>
      <c r="T2228" s="159"/>
      <c r="U2228" s="159"/>
      <c r="V2228" s="159"/>
      <c r="W2228" s="159"/>
      <c r="X2228" s="159"/>
      <c r="Y2228" s="150"/>
      <c r="Z2228" s="150"/>
      <c r="AA2228" s="150"/>
      <c r="AB2228" s="150"/>
      <c r="AC2228" s="150"/>
      <c r="AD2228" s="150"/>
      <c r="AE2228" s="150"/>
      <c r="AF2228" s="150"/>
      <c r="AG2228" s="150" t="s">
        <v>247</v>
      </c>
      <c r="AH2228" s="150">
        <v>0</v>
      </c>
      <c r="AI2228" s="150"/>
      <c r="AJ2228" s="150"/>
      <c r="AK2228" s="150"/>
      <c r="AL2228" s="150"/>
      <c r="AM2228" s="150"/>
      <c r="AN2228" s="150"/>
      <c r="AO2228" s="150"/>
      <c r="AP2228" s="150"/>
      <c r="AQ2228" s="150"/>
      <c r="AR2228" s="150"/>
      <c r="AS2228" s="150"/>
      <c r="AT2228" s="150"/>
      <c r="AU2228" s="150"/>
      <c r="AV2228" s="150"/>
      <c r="AW2228" s="150"/>
      <c r="AX2228" s="150"/>
      <c r="AY2228" s="150"/>
      <c r="AZ2228" s="150"/>
      <c r="BA2228" s="150"/>
      <c r="BB2228" s="150"/>
      <c r="BC2228" s="150"/>
      <c r="BD2228" s="150"/>
      <c r="BE2228" s="150"/>
      <c r="BF2228" s="150"/>
      <c r="BG2228" s="150"/>
      <c r="BH2228" s="150"/>
    </row>
    <row r="2229" spans="1:60" outlineLevel="1" x14ac:dyDescent="0.2">
      <c r="A2229" s="157"/>
      <c r="B2229" s="158"/>
      <c r="C2229" s="199" t="s">
        <v>868</v>
      </c>
      <c r="D2229" s="189"/>
      <c r="E2229" s="190">
        <v>3</v>
      </c>
      <c r="F2229" s="159"/>
      <c r="G2229" s="159"/>
      <c r="H2229" s="159"/>
      <c r="I2229" s="159"/>
      <c r="J2229" s="159"/>
      <c r="K2229" s="159"/>
      <c r="L2229" s="159"/>
      <c r="M2229" s="159"/>
      <c r="N2229" s="159"/>
      <c r="O2229" s="159"/>
      <c r="P2229" s="159"/>
      <c r="Q2229" s="159"/>
      <c r="R2229" s="159"/>
      <c r="S2229" s="159"/>
      <c r="T2229" s="159"/>
      <c r="U2229" s="159"/>
      <c r="V2229" s="159"/>
      <c r="W2229" s="159"/>
      <c r="X2229" s="159"/>
      <c r="Y2229" s="150"/>
      <c r="Z2229" s="150"/>
      <c r="AA2229" s="150"/>
      <c r="AB2229" s="150"/>
      <c r="AC2229" s="150"/>
      <c r="AD2229" s="150"/>
      <c r="AE2229" s="150"/>
      <c r="AF2229" s="150"/>
      <c r="AG2229" s="150" t="s">
        <v>247</v>
      </c>
      <c r="AH2229" s="150">
        <v>0</v>
      </c>
      <c r="AI2229" s="150"/>
      <c r="AJ2229" s="150"/>
      <c r="AK2229" s="150"/>
      <c r="AL2229" s="150"/>
      <c r="AM2229" s="150"/>
      <c r="AN2229" s="150"/>
      <c r="AO2229" s="150"/>
      <c r="AP2229" s="150"/>
      <c r="AQ2229" s="150"/>
      <c r="AR2229" s="150"/>
      <c r="AS2229" s="150"/>
      <c r="AT2229" s="150"/>
      <c r="AU2229" s="150"/>
      <c r="AV2229" s="150"/>
      <c r="AW2229" s="150"/>
      <c r="AX2229" s="150"/>
      <c r="AY2229" s="150"/>
      <c r="AZ2229" s="150"/>
      <c r="BA2229" s="150"/>
      <c r="BB2229" s="150"/>
      <c r="BC2229" s="150"/>
      <c r="BD2229" s="150"/>
      <c r="BE2229" s="150"/>
      <c r="BF2229" s="150"/>
      <c r="BG2229" s="150"/>
      <c r="BH2229" s="150"/>
    </row>
    <row r="2230" spans="1:60" outlineLevel="1" x14ac:dyDescent="0.2">
      <c r="A2230" s="167">
        <v>345</v>
      </c>
      <c r="B2230" s="168" t="s">
        <v>1992</v>
      </c>
      <c r="C2230" s="184" t="s">
        <v>1993</v>
      </c>
      <c r="D2230" s="169" t="s">
        <v>420</v>
      </c>
      <c r="E2230" s="170">
        <v>1</v>
      </c>
      <c r="F2230" s="171">
        <v>6050</v>
      </c>
      <c r="G2230" s="172">
        <f>ROUND(E2230*F2230,2)</f>
        <v>6050</v>
      </c>
      <c r="H2230" s="171">
        <v>0</v>
      </c>
      <c r="I2230" s="172">
        <f>ROUND(E2230*H2230,2)</f>
        <v>0</v>
      </c>
      <c r="J2230" s="171">
        <v>6050</v>
      </c>
      <c r="K2230" s="172">
        <f>ROUND(E2230*J2230,2)</f>
        <v>6050</v>
      </c>
      <c r="L2230" s="172">
        <v>21</v>
      </c>
      <c r="M2230" s="172">
        <f>G2230*(1+L2230/100)</f>
        <v>7320.5</v>
      </c>
      <c r="N2230" s="172">
        <v>0</v>
      </c>
      <c r="O2230" s="172">
        <f>ROUND(E2230*N2230,2)</f>
        <v>0</v>
      </c>
      <c r="P2230" s="172">
        <v>0</v>
      </c>
      <c r="Q2230" s="172">
        <f>ROUND(E2230*P2230,2)</f>
        <v>0</v>
      </c>
      <c r="R2230" s="172"/>
      <c r="S2230" s="172" t="s">
        <v>438</v>
      </c>
      <c r="T2230" s="173" t="s">
        <v>202</v>
      </c>
      <c r="U2230" s="159">
        <v>0</v>
      </c>
      <c r="V2230" s="159">
        <f>ROUND(E2230*U2230,2)</f>
        <v>0</v>
      </c>
      <c r="W2230" s="159"/>
      <c r="X2230" s="159" t="s">
        <v>242</v>
      </c>
      <c r="Y2230" s="150"/>
      <c r="Z2230" s="150"/>
      <c r="AA2230" s="150"/>
      <c r="AB2230" s="150"/>
      <c r="AC2230" s="150"/>
      <c r="AD2230" s="150"/>
      <c r="AE2230" s="150"/>
      <c r="AF2230" s="150"/>
      <c r="AG2230" s="150" t="s">
        <v>243</v>
      </c>
      <c r="AH2230" s="150"/>
      <c r="AI2230" s="150"/>
      <c r="AJ2230" s="150"/>
      <c r="AK2230" s="150"/>
      <c r="AL2230" s="150"/>
      <c r="AM2230" s="150"/>
      <c r="AN2230" s="150"/>
      <c r="AO2230" s="150"/>
      <c r="AP2230" s="150"/>
      <c r="AQ2230" s="150"/>
      <c r="AR2230" s="150"/>
      <c r="AS2230" s="150"/>
      <c r="AT2230" s="150"/>
      <c r="AU2230" s="150"/>
      <c r="AV2230" s="150"/>
      <c r="AW2230" s="150"/>
      <c r="AX2230" s="150"/>
      <c r="AY2230" s="150"/>
      <c r="AZ2230" s="150"/>
      <c r="BA2230" s="150"/>
      <c r="BB2230" s="150"/>
      <c r="BC2230" s="150"/>
      <c r="BD2230" s="150"/>
      <c r="BE2230" s="150"/>
      <c r="BF2230" s="150"/>
      <c r="BG2230" s="150"/>
      <c r="BH2230" s="150"/>
    </row>
    <row r="2231" spans="1:60" outlineLevel="1" x14ac:dyDescent="0.2">
      <c r="A2231" s="157"/>
      <c r="B2231" s="158"/>
      <c r="C2231" s="262" t="s">
        <v>1986</v>
      </c>
      <c r="D2231" s="263"/>
      <c r="E2231" s="263"/>
      <c r="F2231" s="263"/>
      <c r="G2231" s="263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  <c r="S2231" s="159"/>
      <c r="T2231" s="159"/>
      <c r="U2231" s="159"/>
      <c r="V2231" s="159"/>
      <c r="W2231" s="159"/>
      <c r="X2231" s="159"/>
      <c r="Y2231" s="150"/>
      <c r="Z2231" s="150"/>
      <c r="AA2231" s="150"/>
      <c r="AB2231" s="150"/>
      <c r="AC2231" s="150"/>
      <c r="AD2231" s="150"/>
      <c r="AE2231" s="150"/>
      <c r="AF2231" s="150"/>
      <c r="AG2231" s="150" t="s">
        <v>206</v>
      </c>
      <c r="AH2231" s="150"/>
      <c r="AI2231" s="150"/>
      <c r="AJ2231" s="150"/>
      <c r="AK2231" s="150"/>
      <c r="AL2231" s="150"/>
      <c r="AM2231" s="150"/>
      <c r="AN2231" s="150"/>
      <c r="AO2231" s="150"/>
      <c r="AP2231" s="150"/>
      <c r="AQ2231" s="150"/>
      <c r="AR2231" s="150"/>
      <c r="AS2231" s="150"/>
      <c r="AT2231" s="150"/>
      <c r="AU2231" s="150"/>
      <c r="AV2231" s="150"/>
      <c r="AW2231" s="150"/>
      <c r="AX2231" s="150"/>
      <c r="AY2231" s="150"/>
      <c r="AZ2231" s="150"/>
      <c r="BA2231" s="150"/>
      <c r="BB2231" s="150"/>
      <c r="BC2231" s="150"/>
      <c r="BD2231" s="150"/>
      <c r="BE2231" s="150"/>
      <c r="BF2231" s="150"/>
      <c r="BG2231" s="150"/>
      <c r="BH2231" s="150"/>
    </row>
    <row r="2232" spans="1:60" outlineLevel="1" x14ac:dyDescent="0.2">
      <c r="A2232" s="157"/>
      <c r="B2232" s="158"/>
      <c r="C2232" s="271" t="s">
        <v>1991</v>
      </c>
      <c r="D2232" s="272"/>
      <c r="E2232" s="272"/>
      <c r="F2232" s="272"/>
      <c r="G2232" s="272"/>
      <c r="H2232" s="159"/>
      <c r="I2232" s="159"/>
      <c r="J2232" s="159"/>
      <c r="K2232" s="159"/>
      <c r="L2232" s="159"/>
      <c r="M2232" s="159"/>
      <c r="N2232" s="159"/>
      <c r="O2232" s="159"/>
      <c r="P2232" s="159"/>
      <c r="Q2232" s="159"/>
      <c r="R2232" s="159"/>
      <c r="S2232" s="159"/>
      <c r="T2232" s="159"/>
      <c r="U2232" s="159"/>
      <c r="V2232" s="159"/>
      <c r="W2232" s="159"/>
      <c r="X2232" s="159"/>
      <c r="Y2232" s="150"/>
      <c r="Z2232" s="150"/>
      <c r="AA2232" s="150"/>
      <c r="AB2232" s="150"/>
      <c r="AC2232" s="150"/>
      <c r="AD2232" s="150"/>
      <c r="AE2232" s="150"/>
      <c r="AF2232" s="150"/>
      <c r="AG2232" s="150" t="s">
        <v>206</v>
      </c>
      <c r="AH2232" s="150"/>
      <c r="AI2232" s="150"/>
      <c r="AJ2232" s="150"/>
      <c r="AK2232" s="150"/>
      <c r="AL2232" s="150"/>
      <c r="AM2232" s="150"/>
      <c r="AN2232" s="150"/>
      <c r="AO2232" s="150"/>
      <c r="AP2232" s="150"/>
      <c r="AQ2232" s="150"/>
      <c r="AR2232" s="150"/>
      <c r="AS2232" s="150"/>
      <c r="AT2232" s="150"/>
      <c r="AU2232" s="150"/>
      <c r="AV2232" s="150"/>
      <c r="AW2232" s="150"/>
      <c r="AX2232" s="150"/>
      <c r="AY2232" s="150"/>
      <c r="AZ2232" s="150"/>
      <c r="BA2232" s="150"/>
      <c r="BB2232" s="150"/>
      <c r="BC2232" s="150"/>
      <c r="BD2232" s="150"/>
      <c r="BE2232" s="150"/>
      <c r="BF2232" s="150"/>
      <c r="BG2232" s="150"/>
      <c r="BH2232" s="150"/>
    </row>
    <row r="2233" spans="1:60" outlineLevel="1" x14ac:dyDescent="0.2">
      <c r="A2233" s="157"/>
      <c r="B2233" s="158"/>
      <c r="C2233" s="271" t="s">
        <v>1981</v>
      </c>
      <c r="D2233" s="272"/>
      <c r="E2233" s="272"/>
      <c r="F2233" s="272"/>
      <c r="G2233" s="272"/>
      <c r="H2233" s="159"/>
      <c r="I2233" s="159"/>
      <c r="J2233" s="159"/>
      <c r="K2233" s="159"/>
      <c r="L2233" s="159"/>
      <c r="M2233" s="159"/>
      <c r="N2233" s="159"/>
      <c r="O2233" s="159"/>
      <c r="P2233" s="159"/>
      <c r="Q2233" s="159"/>
      <c r="R2233" s="159"/>
      <c r="S2233" s="159"/>
      <c r="T2233" s="159"/>
      <c r="U2233" s="159"/>
      <c r="V2233" s="159"/>
      <c r="W2233" s="159"/>
      <c r="X2233" s="159"/>
      <c r="Y2233" s="150"/>
      <c r="Z2233" s="150"/>
      <c r="AA2233" s="150"/>
      <c r="AB2233" s="150"/>
      <c r="AC2233" s="150"/>
      <c r="AD2233" s="150"/>
      <c r="AE2233" s="150"/>
      <c r="AF2233" s="150"/>
      <c r="AG2233" s="150" t="s">
        <v>206</v>
      </c>
      <c r="AH2233" s="150"/>
      <c r="AI2233" s="150"/>
      <c r="AJ2233" s="150"/>
      <c r="AK2233" s="150"/>
      <c r="AL2233" s="150"/>
      <c r="AM2233" s="150"/>
      <c r="AN2233" s="150"/>
      <c r="AO2233" s="150"/>
      <c r="AP2233" s="150"/>
      <c r="AQ2233" s="150"/>
      <c r="AR2233" s="150"/>
      <c r="AS2233" s="150"/>
      <c r="AT2233" s="150"/>
      <c r="AU2233" s="150"/>
      <c r="AV2233" s="150"/>
      <c r="AW2233" s="150"/>
      <c r="AX2233" s="150"/>
      <c r="AY2233" s="150"/>
      <c r="AZ2233" s="150"/>
      <c r="BA2233" s="150"/>
      <c r="BB2233" s="150"/>
      <c r="BC2233" s="150"/>
      <c r="BD2233" s="150"/>
      <c r="BE2233" s="150"/>
      <c r="BF2233" s="150"/>
      <c r="BG2233" s="150"/>
      <c r="BH2233" s="150"/>
    </row>
    <row r="2234" spans="1:60" outlineLevel="1" x14ac:dyDescent="0.2">
      <c r="A2234" s="157"/>
      <c r="B2234" s="158"/>
      <c r="C2234" s="271" t="s">
        <v>1982</v>
      </c>
      <c r="D2234" s="272"/>
      <c r="E2234" s="272"/>
      <c r="F2234" s="272"/>
      <c r="G2234" s="272"/>
      <c r="H2234" s="159"/>
      <c r="I2234" s="159"/>
      <c r="J2234" s="159"/>
      <c r="K2234" s="159"/>
      <c r="L2234" s="159"/>
      <c r="M2234" s="159"/>
      <c r="N2234" s="159"/>
      <c r="O2234" s="159"/>
      <c r="P2234" s="159"/>
      <c r="Q2234" s="159"/>
      <c r="R2234" s="159"/>
      <c r="S2234" s="159"/>
      <c r="T2234" s="159"/>
      <c r="U2234" s="159"/>
      <c r="V2234" s="159"/>
      <c r="W2234" s="159"/>
      <c r="X2234" s="159"/>
      <c r="Y2234" s="150"/>
      <c r="Z2234" s="150"/>
      <c r="AA2234" s="150"/>
      <c r="AB2234" s="150"/>
      <c r="AC2234" s="150"/>
      <c r="AD2234" s="150"/>
      <c r="AE2234" s="150"/>
      <c r="AF2234" s="150"/>
      <c r="AG2234" s="150" t="s">
        <v>206</v>
      </c>
      <c r="AH2234" s="150"/>
      <c r="AI2234" s="150"/>
      <c r="AJ2234" s="150"/>
      <c r="AK2234" s="150"/>
      <c r="AL2234" s="150"/>
      <c r="AM2234" s="150"/>
      <c r="AN2234" s="150"/>
      <c r="AO2234" s="150"/>
      <c r="AP2234" s="150"/>
      <c r="AQ2234" s="150"/>
      <c r="AR2234" s="150"/>
      <c r="AS2234" s="150"/>
      <c r="AT2234" s="150"/>
      <c r="AU2234" s="150"/>
      <c r="AV2234" s="150"/>
      <c r="AW2234" s="150"/>
      <c r="AX2234" s="150"/>
      <c r="AY2234" s="150"/>
      <c r="AZ2234" s="150"/>
      <c r="BA2234" s="150"/>
      <c r="BB2234" s="150"/>
      <c r="BC2234" s="150"/>
      <c r="BD2234" s="150"/>
      <c r="BE2234" s="150"/>
      <c r="BF2234" s="150"/>
      <c r="BG2234" s="150"/>
      <c r="BH2234" s="150"/>
    </row>
    <row r="2235" spans="1:60" outlineLevel="1" x14ac:dyDescent="0.2">
      <c r="A2235" s="157"/>
      <c r="B2235" s="158"/>
      <c r="C2235" s="199" t="s">
        <v>1952</v>
      </c>
      <c r="D2235" s="189"/>
      <c r="E2235" s="190"/>
      <c r="F2235" s="159"/>
      <c r="G2235" s="159"/>
      <c r="H2235" s="159"/>
      <c r="I2235" s="159"/>
      <c r="J2235" s="159"/>
      <c r="K2235" s="159"/>
      <c r="L2235" s="159"/>
      <c r="M2235" s="159"/>
      <c r="N2235" s="159"/>
      <c r="O2235" s="159"/>
      <c r="P2235" s="159"/>
      <c r="Q2235" s="159"/>
      <c r="R2235" s="159"/>
      <c r="S2235" s="159"/>
      <c r="T2235" s="159"/>
      <c r="U2235" s="159"/>
      <c r="V2235" s="159"/>
      <c r="W2235" s="159"/>
      <c r="X2235" s="159"/>
      <c r="Y2235" s="150"/>
      <c r="Z2235" s="150"/>
      <c r="AA2235" s="150"/>
      <c r="AB2235" s="150"/>
      <c r="AC2235" s="150"/>
      <c r="AD2235" s="150"/>
      <c r="AE2235" s="150"/>
      <c r="AF2235" s="150"/>
      <c r="AG2235" s="150" t="s">
        <v>247</v>
      </c>
      <c r="AH2235" s="150">
        <v>0</v>
      </c>
      <c r="AI2235" s="150"/>
      <c r="AJ2235" s="150"/>
      <c r="AK2235" s="150"/>
      <c r="AL2235" s="150"/>
      <c r="AM2235" s="150"/>
      <c r="AN2235" s="150"/>
      <c r="AO2235" s="150"/>
      <c r="AP2235" s="150"/>
      <c r="AQ2235" s="150"/>
      <c r="AR2235" s="150"/>
      <c r="AS2235" s="150"/>
      <c r="AT2235" s="150"/>
      <c r="AU2235" s="150"/>
      <c r="AV2235" s="150"/>
      <c r="AW2235" s="150"/>
      <c r="AX2235" s="150"/>
      <c r="AY2235" s="150"/>
      <c r="AZ2235" s="150"/>
      <c r="BA2235" s="150"/>
      <c r="BB2235" s="150"/>
      <c r="BC2235" s="150"/>
      <c r="BD2235" s="150"/>
      <c r="BE2235" s="150"/>
      <c r="BF2235" s="150"/>
      <c r="BG2235" s="150"/>
      <c r="BH2235" s="150"/>
    </row>
    <row r="2236" spans="1:60" outlineLevel="1" x14ac:dyDescent="0.2">
      <c r="A2236" s="157"/>
      <c r="B2236" s="158"/>
      <c r="C2236" s="199" t="s">
        <v>439</v>
      </c>
      <c r="D2236" s="189"/>
      <c r="E2236" s="190">
        <v>1</v>
      </c>
      <c r="F2236" s="159"/>
      <c r="G2236" s="159"/>
      <c r="H2236" s="159"/>
      <c r="I2236" s="159"/>
      <c r="J2236" s="159"/>
      <c r="K2236" s="159"/>
      <c r="L2236" s="159"/>
      <c r="M2236" s="159"/>
      <c r="N2236" s="159"/>
      <c r="O2236" s="159"/>
      <c r="P2236" s="159"/>
      <c r="Q2236" s="159"/>
      <c r="R2236" s="159"/>
      <c r="S2236" s="159"/>
      <c r="T2236" s="159"/>
      <c r="U2236" s="159"/>
      <c r="V2236" s="159"/>
      <c r="W2236" s="159"/>
      <c r="X2236" s="159"/>
      <c r="Y2236" s="150"/>
      <c r="Z2236" s="150"/>
      <c r="AA2236" s="150"/>
      <c r="AB2236" s="150"/>
      <c r="AC2236" s="150"/>
      <c r="AD2236" s="150"/>
      <c r="AE2236" s="150"/>
      <c r="AF2236" s="150"/>
      <c r="AG2236" s="150" t="s">
        <v>247</v>
      </c>
      <c r="AH2236" s="150">
        <v>0</v>
      </c>
      <c r="AI2236" s="150"/>
      <c r="AJ2236" s="150"/>
      <c r="AK2236" s="150"/>
      <c r="AL2236" s="150"/>
      <c r="AM2236" s="150"/>
      <c r="AN2236" s="150"/>
      <c r="AO2236" s="150"/>
      <c r="AP2236" s="150"/>
      <c r="AQ2236" s="150"/>
      <c r="AR2236" s="150"/>
      <c r="AS2236" s="150"/>
      <c r="AT2236" s="150"/>
      <c r="AU2236" s="150"/>
      <c r="AV2236" s="150"/>
      <c r="AW2236" s="150"/>
      <c r="AX2236" s="150"/>
      <c r="AY2236" s="150"/>
      <c r="AZ2236" s="150"/>
      <c r="BA2236" s="150"/>
      <c r="BB2236" s="150"/>
      <c r="BC2236" s="150"/>
      <c r="BD2236" s="150"/>
      <c r="BE2236" s="150"/>
      <c r="BF2236" s="150"/>
      <c r="BG2236" s="150"/>
      <c r="BH2236" s="150"/>
    </row>
    <row r="2237" spans="1:60" outlineLevel="1" x14ac:dyDescent="0.2">
      <c r="A2237" s="167">
        <v>346</v>
      </c>
      <c r="B2237" s="168" t="s">
        <v>1994</v>
      </c>
      <c r="C2237" s="184" t="s">
        <v>1995</v>
      </c>
      <c r="D2237" s="169" t="s">
        <v>420</v>
      </c>
      <c r="E2237" s="170">
        <v>1</v>
      </c>
      <c r="F2237" s="171">
        <v>6050</v>
      </c>
      <c r="G2237" s="172">
        <f>ROUND(E2237*F2237,2)</f>
        <v>6050</v>
      </c>
      <c r="H2237" s="171">
        <v>0</v>
      </c>
      <c r="I2237" s="172">
        <f>ROUND(E2237*H2237,2)</f>
        <v>0</v>
      </c>
      <c r="J2237" s="171">
        <v>6050</v>
      </c>
      <c r="K2237" s="172">
        <f>ROUND(E2237*J2237,2)</f>
        <v>6050</v>
      </c>
      <c r="L2237" s="172">
        <v>21</v>
      </c>
      <c r="M2237" s="172">
        <f>G2237*(1+L2237/100)</f>
        <v>7320.5</v>
      </c>
      <c r="N2237" s="172">
        <v>0</v>
      </c>
      <c r="O2237" s="172">
        <f>ROUND(E2237*N2237,2)</f>
        <v>0</v>
      </c>
      <c r="P2237" s="172">
        <v>0</v>
      </c>
      <c r="Q2237" s="172">
        <f>ROUND(E2237*P2237,2)</f>
        <v>0</v>
      </c>
      <c r="R2237" s="172"/>
      <c r="S2237" s="172" t="s">
        <v>438</v>
      </c>
      <c r="T2237" s="173" t="s">
        <v>202</v>
      </c>
      <c r="U2237" s="159">
        <v>0</v>
      </c>
      <c r="V2237" s="159">
        <f>ROUND(E2237*U2237,2)</f>
        <v>0</v>
      </c>
      <c r="W2237" s="159"/>
      <c r="X2237" s="159" t="s">
        <v>242</v>
      </c>
      <c r="Y2237" s="150"/>
      <c r="Z2237" s="150"/>
      <c r="AA2237" s="150"/>
      <c r="AB2237" s="150"/>
      <c r="AC2237" s="150"/>
      <c r="AD2237" s="150"/>
      <c r="AE2237" s="150"/>
      <c r="AF2237" s="150"/>
      <c r="AG2237" s="150" t="s">
        <v>243</v>
      </c>
      <c r="AH2237" s="150"/>
      <c r="AI2237" s="150"/>
      <c r="AJ2237" s="150"/>
      <c r="AK2237" s="150"/>
      <c r="AL2237" s="150"/>
      <c r="AM2237" s="150"/>
      <c r="AN2237" s="150"/>
      <c r="AO2237" s="150"/>
      <c r="AP2237" s="150"/>
      <c r="AQ2237" s="150"/>
      <c r="AR2237" s="150"/>
      <c r="AS2237" s="150"/>
      <c r="AT2237" s="150"/>
      <c r="AU2237" s="150"/>
      <c r="AV2237" s="150"/>
      <c r="AW2237" s="150"/>
      <c r="AX2237" s="150"/>
      <c r="AY2237" s="150"/>
      <c r="AZ2237" s="150"/>
      <c r="BA2237" s="150"/>
      <c r="BB2237" s="150"/>
      <c r="BC2237" s="150"/>
      <c r="BD2237" s="150"/>
      <c r="BE2237" s="150"/>
      <c r="BF2237" s="150"/>
      <c r="BG2237" s="150"/>
      <c r="BH2237" s="150"/>
    </row>
    <row r="2238" spans="1:60" outlineLevel="1" x14ac:dyDescent="0.2">
      <c r="A2238" s="157"/>
      <c r="B2238" s="158"/>
      <c r="C2238" s="262" t="s">
        <v>1986</v>
      </c>
      <c r="D2238" s="263"/>
      <c r="E2238" s="263"/>
      <c r="F2238" s="263"/>
      <c r="G2238" s="263"/>
      <c r="H2238" s="159"/>
      <c r="I2238" s="159"/>
      <c r="J2238" s="159"/>
      <c r="K2238" s="159"/>
      <c r="L2238" s="159"/>
      <c r="M2238" s="159"/>
      <c r="N2238" s="159"/>
      <c r="O2238" s="159"/>
      <c r="P2238" s="159"/>
      <c r="Q2238" s="159"/>
      <c r="R2238" s="159"/>
      <c r="S2238" s="159"/>
      <c r="T2238" s="159"/>
      <c r="U2238" s="159"/>
      <c r="V2238" s="159"/>
      <c r="W2238" s="159"/>
      <c r="X2238" s="159"/>
      <c r="Y2238" s="150"/>
      <c r="Z2238" s="150"/>
      <c r="AA2238" s="150"/>
      <c r="AB2238" s="150"/>
      <c r="AC2238" s="150"/>
      <c r="AD2238" s="150"/>
      <c r="AE2238" s="150"/>
      <c r="AF2238" s="150"/>
      <c r="AG2238" s="150" t="s">
        <v>206</v>
      </c>
      <c r="AH2238" s="150"/>
      <c r="AI2238" s="150"/>
      <c r="AJ2238" s="150"/>
      <c r="AK2238" s="150"/>
      <c r="AL2238" s="150"/>
      <c r="AM2238" s="150"/>
      <c r="AN2238" s="150"/>
      <c r="AO2238" s="150"/>
      <c r="AP2238" s="150"/>
      <c r="AQ2238" s="150"/>
      <c r="AR2238" s="150"/>
      <c r="AS2238" s="150"/>
      <c r="AT2238" s="150"/>
      <c r="AU2238" s="150"/>
      <c r="AV2238" s="150"/>
      <c r="AW2238" s="150"/>
      <c r="AX2238" s="150"/>
      <c r="AY2238" s="150"/>
      <c r="AZ2238" s="150"/>
      <c r="BA2238" s="150"/>
      <c r="BB2238" s="150"/>
      <c r="BC2238" s="150"/>
      <c r="BD2238" s="150"/>
      <c r="BE2238" s="150"/>
      <c r="BF2238" s="150"/>
      <c r="BG2238" s="150"/>
      <c r="BH2238" s="150"/>
    </row>
    <row r="2239" spans="1:60" outlineLevel="1" x14ac:dyDescent="0.2">
      <c r="A2239" s="157"/>
      <c r="B2239" s="158"/>
      <c r="C2239" s="271" t="s">
        <v>1991</v>
      </c>
      <c r="D2239" s="272"/>
      <c r="E2239" s="272"/>
      <c r="F2239" s="272"/>
      <c r="G2239" s="272"/>
      <c r="H2239" s="159"/>
      <c r="I2239" s="159"/>
      <c r="J2239" s="159"/>
      <c r="K2239" s="159"/>
      <c r="L2239" s="159"/>
      <c r="M2239" s="159"/>
      <c r="N2239" s="159"/>
      <c r="O2239" s="159"/>
      <c r="P2239" s="159"/>
      <c r="Q2239" s="159"/>
      <c r="R2239" s="159"/>
      <c r="S2239" s="159"/>
      <c r="T2239" s="159"/>
      <c r="U2239" s="159"/>
      <c r="V2239" s="159"/>
      <c r="W2239" s="159"/>
      <c r="X2239" s="159"/>
      <c r="Y2239" s="150"/>
      <c r="Z2239" s="150"/>
      <c r="AA2239" s="150"/>
      <c r="AB2239" s="150"/>
      <c r="AC2239" s="150"/>
      <c r="AD2239" s="150"/>
      <c r="AE2239" s="150"/>
      <c r="AF2239" s="150"/>
      <c r="AG2239" s="150" t="s">
        <v>206</v>
      </c>
      <c r="AH2239" s="150"/>
      <c r="AI2239" s="150"/>
      <c r="AJ2239" s="150"/>
      <c r="AK2239" s="150"/>
      <c r="AL2239" s="150"/>
      <c r="AM2239" s="150"/>
      <c r="AN2239" s="150"/>
      <c r="AO2239" s="150"/>
      <c r="AP2239" s="150"/>
      <c r="AQ2239" s="150"/>
      <c r="AR2239" s="150"/>
      <c r="AS2239" s="150"/>
      <c r="AT2239" s="150"/>
      <c r="AU2239" s="150"/>
      <c r="AV2239" s="150"/>
      <c r="AW2239" s="150"/>
      <c r="AX2239" s="150"/>
      <c r="AY2239" s="150"/>
      <c r="AZ2239" s="150"/>
      <c r="BA2239" s="150"/>
      <c r="BB2239" s="150"/>
      <c r="BC2239" s="150"/>
      <c r="BD2239" s="150"/>
      <c r="BE2239" s="150"/>
      <c r="BF2239" s="150"/>
      <c r="BG2239" s="150"/>
      <c r="BH2239" s="150"/>
    </row>
    <row r="2240" spans="1:60" outlineLevel="1" x14ac:dyDescent="0.2">
      <c r="A2240" s="157"/>
      <c r="B2240" s="158"/>
      <c r="C2240" s="271" t="s">
        <v>1981</v>
      </c>
      <c r="D2240" s="272"/>
      <c r="E2240" s="272"/>
      <c r="F2240" s="272"/>
      <c r="G2240" s="272"/>
      <c r="H2240" s="159"/>
      <c r="I2240" s="159"/>
      <c r="J2240" s="159"/>
      <c r="K2240" s="159"/>
      <c r="L2240" s="159"/>
      <c r="M2240" s="159"/>
      <c r="N2240" s="159"/>
      <c r="O2240" s="159"/>
      <c r="P2240" s="159"/>
      <c r="Q2240" s="159"/>
      <c r="R2240" s="159"/>
      <c r="S2240" s="159"/>
      <c r="T2240" s="159"/>
      <c r="U2240" s="159"/>
      <c r="V2240" s="159"/>
      <c r="W2240" s="159"/>
      <c r="X2240" s="159"/>
      <c r="Y2240" s="150"/>
      <c r="Z2240" s="150"/>
      <c r="AA2240" s="150"/>
      <c r="AB2240" s="150"/>
      <c r="AC2240" s="150"/>
      <c r="AD2240" s="150"/>
      <c r="AE2240" s="150"/>
      <c r="AF2240" s="150"/>
      <c r="AG2240" s="150" t="s">
        <v>206</v>
      </c>
      <c r="AH2240" s="150"/>
      <c r="AI2240" s="150"/>
      <c r="AJ2240" s="150"/>
      <c r="AK2240" s="150"/>
      <c r="AL2240" s="150"/>
      <c r="AM2240" s="150"/>
      <c r="AN2240" s="150"/>
      <c r="AO2240" s="150"/>
      <c r="AP2240" s="150"/>
      <c r="AQ2240" s="150"/>
      <c r="AR2240" s="150"/>
      <c r="AS2240" s="150"/>
      <c r="AT2240" s="150"/>
      <c r="AU2240" s="150"/>
      <c r="AV2240" s="150"/>
      <c r="AW2240" s="150"/>
      <c r="AX2240" s="150"/>
      <c r="AY2240" s="150"/>
      <c r="AZ2240" s="150"/>
      <c r="BA2240" s="150"/>
      <c r="BB2240" s="150"/>
      <c r="BC2240" s="150"/>
      <c r="BD2240" s="150"/>
      <c r="BE2240" s="150"/>
      <c r="BF2240" s="150"/>
      <c r="BG2240" s="150"/>
      <c r="BH2240" s="150"/>
    </row>
    <row r="2241" spans="1:60" outlineLevel="1" x14ac:dyDescent="0.2">
      <c r="A2241" s="157"/>
      <c r="B2241" s="158"/>
      <c r="C2241" s="271" t="s">
        <v>1982</v>
      </c>
      <c r="D2241" s="272"/>
      <c r="E2241" s="272"/>
      <c r="F2241" s="272"/>
      <c r="G2241" s="272"/>
      <c r="H2241" s="159"/>
      <c r="I2241" s="159"/>
      <c r="J2241" s="159"/>
      <c r="K2241" s="159"/>
      <c r="L2241" s="159"/>
      <c r="M2241" s="159"/>
      <c r="N2241" s="159"/>
      <c r="O2241" s="159"/>
      <c r="P2241" s="159"/>
      <c r="Q2241" s="159"/>
      <c r="R2241" s="159"/>
      <c r="S2241" s="159"/>
      <c r="T2241" s="159"/>
      <c r="U2241" s="159"/>
      <c r="V2241" s="159"/>
      <c r="W2241" s="159"/>
      <c r="X2241" s="159"/>
      <c r="Y2241" s="150"/>
      <c r="Z2241" s="150"/>
      <c r="AA2241" s="150"/>
      <c r="AB2241" s="150"/>
      <c r="AC2241" s="150"/>
      <c r="AD2241" s="150"/>
      <c r="AE2241" s="150"/>
      <c r="AF2241" s="150"/>
      <c r="AG2241" s="150" t="s">
        <v>206</v>
      </c>
      <c r="AH2241" s="150"/>
      <c r="AI2241" s="150"/>
      <c r="AJ2241" s="150"/>
      <c r="AK2241" s="150"/>
      <c r="AL2241" s="150"/>
      <c r="AM2241" s="150"/>
      <c r="AN2241" s="150"/>
      <c r="AO2241" s="150"/>
      <c r="AP2241" s="150"/>
      <c r="AQ2241" s="150"/>
      <c r="AR2241" s="150"/>
      <c r="AS2241" s="150"/>
      <c r="AT2241" s="150"/>
      <c r="AU2241" s="150"/>
      <c r="AV2241" s="150"/>
      <c r="AW2241" s="150"/>
      <c r="AX2241" s="150"/>
      <c r="AY2241" s="150"/>
      <c r="AZ2241" s="150"/>
      <c r="BA2241" s="150"/>
      <c r="BB2241" s="150"/>
      <c r="BC2241" s="150"/>
      <c r="BD2241" s="150"/>
      <c r="BE2241" s="150"/>
      <c r="BF2241" s="150"/>
      <c r="BG2241" s="150"/>
      <c r="BH2241" s="150"/>
    </row>
    <row r="2242" spans="1:60" outlineLevel="1" x14ac:dyDescent="0.2">
      <c r="A2242" s="157"/>
      <c r="B2242" s="158"/>
      <c r="C2242" s="199" t="s">
        <v>1952</v>
      </c>
      <c r="D2242" s="189"/>
      <c r="E2242" s="190"/>
      <c r="F2242" s="159"/>
      <c r="G2242" s="159"/>
      <c r="H2242" s="159"/>
      <c r="I2242" s="159"/>
      <c r="J2242" s="159"/>
      <c r="K2242" s="159"/>
      <c r="L2242" s="159"/>
      <c r="M2242" s="159"/>
      <c r="N2242" s="159"/>
      <c r="O2242" s="159"/>
      <c r="P2242" s="159"/>
      <c r="Q2242" s="159"/>
      <c r="R2242" s="159"/>
      <c r="S2242" s="159"/>
      <c r="T2242" s="159"/>
      <c r="U2242" s="159"/>
      <c r="V2242" s="159"/>
      <c r="W2242" s="159"/>
      <c r="X2242" s="159"/>
      <c r="Y2242" s="150"/>
      <c r="Z2242" s="150"/>
      <c r="AA2242" s="150"/>
      <c r="AB2242" s="150"/>
      <c r="AC2242" s="150"/>
      <c r="AD2242" s="150"/>
      <c r="AE2242" s="150"/>
      <c r="AF2242" s="150"/>
      <c r="AG2242" s="150" t="s">
        <v>247</v>
      </c>
      <c r="AH2242" s="150">
        <v>0</v>
      </c>
      <c r="AI2242" s="150"/>
      <c r="AJ2242" s="150"/>
      <c r="AK2242" s="150"/>
      <c r="AL2242" s="150"/>
      <c r="AM2242" s="150"/>
      <c r="AN2242" s="150"/>
      <c r="AO2242" s="150"/>
      <c r="AP2242" s="150"/>
      <c r="AQ2242" s="150"/>
      <c r="AR2242" s="150"/>
      <c r="AS2242" s="150"/>
      <c r="AT2242" s="150"/>
      <c r="AU2242" s="150"/>
      <c r="AV2242" s="150"/>
      <c r="AW2242" s="150"/>
      <c r="AX2242" s="150"/>
      <c r="AY2242" s="150"/>
      <c r="AZ2242" s="150"/>
      <c r="BA2242" s="150"/>
      <c r="BB2242" s="150"/>
      <c r="BC2242" s="150"/>
      <c r="BD2242" s="150"/>
      <c r="BE2242" s="150"/>
      <c r="BF2242" s="150"/>
      <c r="BG2242" s="150"/>
      <c r="BH2242" s="150"/>
    </row>
    <row r="2243" spans="1:60" outlineLevel="1" x14ac:dyDescent="0.2">
      <c r="A2243" s="157"/>
      <c r="B2243" s="158"/>
      <c r="C2243" s="199" t="s">
        <v>439</v>
      </c>
      <c r="D2243" s="189"/>
      <c r="E2243" s="190">
        <v>1</v>
      </c>
      <c r="F2243" s="159"/>
      <c r="G2243" s="159"/>
      <c r="H2243" s="159"/>
      <c r="I2243" s="159"/>
      <c r="J2243" s="159"/>
      <c r="K2243" s="159"/>
      <c r="L2243" s="159"/>
      <c r="M2243" s="159"/>
      <c r="N2243" s="159"/>
      <c r="O2243" s="159"/>
      <c r="P2243" s="159"/>
      <c r="Q2243" s="159"/>
      <c r="R2243" s="159"/>
      <c r="S2243" s="159"/>
      <c r="T2243" s="159"/>
      <c r="U2243" s="159"/>
      <c r="V2243" s="159"/>
      <c r="W2243" s="159"/>
      <c r="X2243" s="159"/>
      <c r="Y2243" s="150"/>
      <c r="Z2243" s="150"/>
      <c r="AA2243" s="150"/>
      <c r="AB2243" s="150"/>
      <c r="AC2243" s="150"/>
      <c r="AD2243" s="150"/>
      <c r="AE2243" s="150"/>
      <c r="AF2243" s="150"/>
      <c r="AG2243" s="150" t="s">
        <v>247</v>
      </c>
      <c r="AH2243" s="150">
        <v>0</v>
      </c>
      <c r="AI2243" s="150"/>
      <c r="AJ2243" s="150"/>
      <c r="AK2243" s="150"/>
      <c r="AL2243" s="150"/>
      <c r="AM2243" s="150"/>
      <c r="AN2243" s="150"/>
      <c r="AO2243" s="150"/>
      <c r="AP2243" s="150"/>
      <c r="AQ2243" s="150"/>
      <c r="AR2243" s="150"/>
      <c r="AS2243" s="150"/>
      <c r="AT2243" s="150"/>
      <c r="AU2243" s="150"/>
      <c r="AV2243" s="150"/>
      <c r="AW2243" s="150"/>
      <c r="AX2243" s="150"/>
      <c r="AY2243" s="150"/>
      <c r="AZ2243" s="150"/>
      <c r="BA2243" s="150"/>
      <c r="BB2243" s="150"/>
      <c r="BC2243" s="150"/>
      <c r="BD2243" s="150"/>
      <c r="BE2243" s="150"/>
      <c r="BF2243" s="150"/>
      <c r="BG2243" s="150"/>
      <c r="BH2243" s="150"/>
    </row>
    <row r="2244" spans="1:60" outlineLevel="1" x14ac:dyDescent="0.2">
      <c r="A2244" s="167">
        <v>347</v>
      </c>
      <c r="B2244" s="168" t="s">
        <v>1996</v>
      </c>
      <c r="C2244" s="184" t="s">
        <v>1997</v>
      </c>
      <c r="D2244" s="169" t="s">
        <v>420</v>
      </c>
      <c r="E2244" s="170">
        <v>2</v>
      </c>
      <c r="F2244" s="171">
        <v>6700</v>
      </c>
      <c r="G2244" s="172">
        <f>ROUND(E2244*F2244,2)</f>
        <v>13400</v>
      </c>
      <c r="H2244" s="171">
        <v>0</v>
      </c>
      <c r="I2244" s="172">
        <f>ROUND(E2244*H2244,2)</f>
        <v>0</v>
      </c>
      <c r="J2244" s="171">
        <v>6700</v>
      </c>
      <c r="K2244" s="172">
        <f>ROUND(E2244*J2244,2)</f>
        <v>13400</v>
      </c>
      <c r="L2244" s="172">
        <v>21</v>
      </c>
      <c r="M2244" s="172">
        <f>G2244*(1+L2244/100)</f>
        <v>16214</v>
      </c>
      <c r="N2244" s="172">
        <v>0</v>
      </c>
      <c r="O2244" s="172">
        <f>ROUND(E2244*N2244,2)</f>
        <v>0</v>
      </c>
      <c r="P2244" s="172">
        <v>0</v>
      </c>
      <c r="Q2244" s="172">
        <f>ROUND(E2244*P2244,2)</f>
        <v>0</v>
      </c>
      <c r="R2244" s="172"/>
      <c r="S2244" s="172" t="s">
        <v>438</v>
      </c>
      <c r="T2244" s="173" t="s">
        <v>202</v>
      </c>
      <c r="U2244" s="159">
        <v>0</v>
      </c>
      <c r="V2244" s="159">
        <f>ROUND(E2244*U2244,2)</f>
        <v>0</v>
      </c>
      <c r="W2244" s="159"/>
      <c r="X2244" s="159" t="s">
        <v>242</v>
      </c>
      <c r="Y2244" s="150"/>
      <c r="Z2244" s="150"/>
      <c r="AA2244" s="150"/>
      <c r="AB2244" s="150"/>
      <c r="AC2244" s="150"/>
      <c r="AD2244" s="150"/>
      <c r="AE2244" s="150"/>
      <c r="AF2244" s="150"/>
      <c r="AG2244" s="150" t="s">
        <v>243</v>
      </c>
      <c r="AH2244" s="150"/>
      <c r="AI2244" s="150"/>
      <c r="AJ2244" s="150"/>
      <c r="AK2244" s="150"/>
      <c r="AL2244" s="150"/>
      <c r="AM2244" s="150"/>
      <c r="AN2244" s="150"/>
      <c r="AO2244" s="150"/>
      <c r="AP2244" s="150"/>
      <c r="AQ2244" s="150"/>
      <c r="AR2244" s="150"/>
      <c r="AS2244" s="150"/>
      <c r="AT2244" s="150"/>
      <c r="AU2244" s="150"/>
      <c r="AV2244" s="150"/>
      <c r="AW2244" s="150"/>
      <c r="AX2244" s="150"/>
      <c r="AY2244" s="150"/>
      <c r="AZ2244" s="150"/>
      <c r="BA2244" s="150"/>
      <c r="BB2244" s="150"/>
      <c r="BC2244" s="150"/>
      <c r="BD2244" s="150"/>
      <c r="BE2244" s="150"/>
      <c r="BF2244" s="150"/>
      <c r="BG2244" s="150"/>
      <c r="BH2244" s="150"/>
    </row>
    <row r="2245" spans="1:60" outlineLevel="1" x14ac:dyDescent="0.2">
      <c r="A2245" s="157"/>
      <c r="B2245" s="158"/>
      <c r="C2245" s="262" t="s">
        <v>1986</v>
      </c>
      <c r="D2245" s="263"/>
      <c r="E2245" s="263"/>
      <c r="F2245" s="263"/>
      <c r="G2245" s="263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  <c r="S2245" s="159"/>
      <c r="T2245" s="159"/>
      <c r="U2245" s="159"/>
      <c r="V2245" s="159"/>
      <c r="W2245" s="159"/>
      <c r="X2245" s="159"/>
      <c r="Y2245" s="150"/>
      <c r="Z2245" s="150"/>
      <c r="AA2245" s="150"/>
      <c r="AB2245" s="150"/>
      <c r="AC2245" s="150"/>
      <c r="AD2245" s="150"/>
      <c r="AE2245" s="150"/>
      <c r="AF2245" s="150"/>
      <c r="AG2245" s="150" t="s">
        <v>206</v>
      </c>
      <c r="AH2245" s="150"/>
      <c r="AI2245" s="150"/>
      <c r="AJ2245" s="150"/>
      <c r="AK2245" s="150"/>
      <c r="AL2245" s="150"/>
      <c r="AM2245" s="150"/>
      <c r="AN2245" s="150"/>
      <c r="AO2245" s="150"/>
      <c r="AP2245" s="150"/>
      <c r="AQ2245" s="150"/>
      <c r="AR2245" s="150"/>
      <c r="AS2245" s="150"/>
      <c r="AT2245" s="150"/>
      <c r="AU2245" s="150"/>
      <c r="AV2245" s="150"/>
      <c r="AW2245" s="150"/>
      <c r="AX2245" s="150"/>
      <c r="AY2245" s="150"/>
      <c r="AZ2245" s="150"/>
      <c r="BA2245" s="150"/>
      <c r="BB2245" s="150"/>
      <c r="BC2245" s="150"/>
      <c r="BD2245" s="150"/>
      <c r="BE2245" s="150"/>
      <c r="BF2245" s="150"/>
      <c r="BG2245" s="150"/>
      <c r="BH2245" s="150"/>
    </row>
    <row r="2246" spans="1:60" outlineLevel="1" x14ac:dyDescent="0.2">
      <c r="A2246" s="157"/>
      <c r="B2246" s="158"/>
      <c r="C2246" s="271" t="s">
        <v>1987</v>
      </c>
      <c r="D2246" s="272"/>
      <c r="E2246" s="272"/>
      <c r="F2246" s="272"/>
      <c r="G2246" s="272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9"/>
      <c r="T2246" s="159"/>
      <c r="U2246" s="159"/>
      <c r="V2246" s="159"/>
      <c r="W2246" s="159"/>
      <c r="X2246" s="159"/>
      <c r="Y2246" s="150"/>
      <c r="Z2246" s="150"/>
      <c r="AA2246" s="150"/>
      <c r="AB2246" s="150"/>
      <c r="AC2246" s="150"/>
      <c r="AD2246" s="150"/>
      <c r="AE2246" s="150"/>
      <c r="AF2246" s="150"/>
      <c r="AG2246" s="150" t="s">
        <v>206</v>
      </c>
      <c r="AH2246" s="150"/>
      <c r="AI2246" s="150"/>
      <c r="AJ2246" s="150"/>
      <c r="AK2246" s="150"/>
      <c r="AL2246" s="150"/>
      <c r="AM2246" s="150"/>
      <c r="AN2246" s="150"/>
      <c r="AO2246" s="150"/>
      <c r="AP2246" s="150"/>
      <c r="AQ2246" s="150"/>
      <c r="AR2246" s="150"/>
      <c r="AS2246" s="150"/>
      <c r="AT2246" s="150"/>
      <c r="AU2246" s="150"/>
      <c r="AV2246" s="150"/>
      <c r="AW2246" s="150"/>
      <c r="AX2246" s="150"/>
      <c r="AY2246" s="150"/>
      <c r="AZ2246" s="150"/>
      <c r="BA2246" s="150"/>
      <c r="BB2246" s="150"/>
      <c r="BC2246" s="150"/>
      <c r="BD2246" s="150"/>
      <c r="BE2246" s="150"/>
      <c r="BF2246" s="150"/>
      <c r="BG2246" s="150"/>
      <c r="BH2246" s="150"/>
    </row>
    <row r="2247" spans="1:60" outlineLevel="1" x14ac:dyDescent="0.2">
      <c r="A2247" s="157"/>
      <c r="B2247" s="158"/>
      <c r="C2247" s="271" t="s">
        <v>1981</v>
      </c>
      <c r="D2247" s="272"/>
      <c r="E2247" s="272"/>
      <c r="F2247" s="272"/>
      <c r="G2247" s="272"/>
      <c r="H2247" s="159"/>
      <c r="I2247" s="159"/>
      <c r="J2247" s="159"/>
      <c r="K2247" s="159"/>
      <c r="L2247" s="159"/>
      <c r="M2247" s="159"/>
      <c r="N2247" s="159"/>
      <c r="O2247" s="159"/>
      <c r="P2247" s="159"/>
      <c r="Q2247" s="159"/>
      <c r="R2247" s="159"/>
      <c r="S2247" s="159"/>
      <c r="T2247" s="159"/>
      <c r="U2247" s="159"/>
      <c r="V2247" s="159"/>
      <c r="W2247" s="159"/>
      <c r="X2247" s="159"/>
      <c r="Y2247" s="150"/>
      <c r="Z2247" s="150"/>
      <c r="AA2247" s="150"/>
      <c r="AB2247" s="150"/>
      <c r="AC2247" s="150"/>
      <c r="AD2247" s="150"/>
      <c r="AE2247" s="150"/>
      <c r="AF2247" s="150"/>
      <c r="AG2247" s="150" t="s">
        <v>206</v>
      </c>
      <c r="AH2247" s="150"/>
      <c r="AI2247" s="150"/>
      <c r="AJ2247" s="150"/>
      <c r="AK2247" s="150"/>
      <c r="AL2247" s="150"/>
      <c r="AM2247" s="150"/>
      <c r="AN2247" s="150"/>
      <c r="AO2247" s="150"/>
      <c r="AP2247" s="150"/>
      <c r="AQ2247" s="150"/>
      <c r="AR2247" s="150"/>
      <c r="AS2247" s="150"/>
      <c r="AT2247" s="150"/>
      <c r="AU2247" s="150"/>
      <c r="AV2247" s="150"/>
      <c r="AW2247" s="150"/>
      <c r="AX2247" s="150"/>
      <c r="AY2247" s="150"/>
      <c r="AZ2247" s="150"/>
      <c r="BA2247" s="150"/>
      <c r="BB2247" s="150"/>
      <c r="BC2247" s="150"/>
      <c r="BD2247" s="150"/>
      <c r="BE2247" s="150"/>
      <c r="BF2247" s="150"/>
      <c r="BG2247" s="150"/>
      <c r="BH2247" s="150"/>
    </row>
    <row r="2248" spans="1:60" outlineLevel="1" x14ac:dyDescent="0.2">
      <c r="A2248" s="157"/>
      <c r="B2248" s="158"/>
      <c r="C2248" s="271" t="s">
        <v>1982</v>
      </c>
      <c r="D2248" s="272"/>
      <c r="E2248" s="272"/>
      <c r="F2248" s="272"/>
      <c r="G2248" s="272"/>
      <c r="H2248" s="159"/>
      <c r="I2248" s="159"/>
      <c r="J2248" s="159"/>
      <c r="K2248" s="159"/>
      <c r="L2248" s="159"/>
      <c r="M2248" s="159"/>
      <c r="N2248" s="159"/>
      <c r="O2248" s="159"/>
      <c r="P2248" s="159"/>
      <c r="Q2248" s="159"/>
      <c r="R2248" s="159"/>
      <c r="S2248" s="159"/>
      <c r="T2248" s="159"/>
      <c r="U2248" s="159"/>
      <c r="V2248" s="159"/>
      <c r="W2248" s="159"/>
      <c r="X2248" s="159"/>
      <c r="Y2248" s="150"/>
      <c r="Z2248" s="150"/>
      <c r="AA2248" s="150"/>
      <c r="AB2248" s="150"/>
      <c r="AC2248" s="150"/>
      <c r="AD2248" s="150"/>
      <c r="AE2248" s="150"/>
      <c r="AF2248" s="150"/>
      <c r="AG2248" s="150" t="s">
        <v>206</v>
      </c>
      <c r="AH2248" s="150"/>
      <c r="AI2248" s="150"/>
      <c r="AJ2248" s="150"/>
      <c r="AK2248" s="150"/>
      <c r="AL2248" s="150"/>
      <c r="AM2248" s="150"/>
      <c r="AN2248" s="150"/>
      <c r="AO2248" s="150"/>
      <c r="AP2248" s="150"/>
      <c r="AQ2248" s="150"/>
      <c r="AR2248" s="150"/>
      <c r="AS2248" s="150"/>
      <c r="AT2248" s="150"/>
      <c r="AU2248" s="150"/>
      <c r="AV2248" s="150"/>
      <c r="AW2248" s="150"/>
      <c r="AX2248" s="150"/>
      <c r="AY2248" s="150"/>
      <c r="AZ2248" s="150"/>
      <c r="BA2248" s="150"/>
      <c r="BB2248" s="150"/>
      <c r="BC2248" s="150"/>
      <c r="BD2248" s="150"/>
      <c r="BE2248" s="150"/>
      <c r="BF2248" s="150"/>
      <c r="BG2248" s="150"/>
      <c r="BH2248" s="150"/>
    </row>
    <row r="2249" spans="1:60" outlineLevel="1" x14ac:dyDescent="0.2">
      <c r="A2249" s="157"/>
      <c r="B2249" s="158"/>
      <c r="C2249" s="199" t="s">
        <v>1952</v>
      </c>
      <c r="D2249" s="189"/>
      <c r="E2249" s="190"/>
      <c r="F2249" s="159"/>
      <c r="G2249" s="159"/>
      <c r="H2249" s="159"/>
      <c r="I2249" s="159"/>
      <c r="J2249" s="159"/>
      <c r="K2249" s="159"/>
      <c r="L2249" s="159"/>
      <c r="M2249" s="159"/>
      <c r="N2249" s="159"/>
      <c r="O2249" s="159"/>
      <c r="P2249" s="159"/>
      <c r="Q2249" s="159"/>
      <c r="R2249" s="159"/>
      <c r="S2249" s="159"/>
      <c r="T2249" s="159"/>
      <c r="U2249" s="159"/>
      <c r="V2249" s="159"/>
      <c r="W2249" s="159"/>
      <c r="X2249" s="159"/>
      <c r="Y2249" s="150"/>
      <c r="Z2249" s="150"/>
      <c r="AA2249" s="150"/>
      <c r="AB2249" s="150"/>
      <c r="AC2249" s="150"/>
      <c r="AD2249" s="150"/>
      <c r="AE2249" s="150"/>
      <c r="AF2249" s="150"/>
      <c r="AG2249" s="150" t="s">
        <v>247</v>
      </c>
      <c r="AH2249" s="150">
        <v>0</v>
      </c>
      <c r="AI2249" s="150"/>
      <c r="AJ2249" s="150"/>
      <c r="AK2249" s="150"/>
      <c r="AL2249" s="150"/>
      <c r="AM2249" s="150"/>
      <c r="AN2249" s="150"/>
      <c r="AO2249" s="150"/>
      <c r="AP2249" s="150"/>
      <c r="AQ2249" s="150"/>
      <c r="AR2249" s="150"/>
      <c r="AS2249" s="150"/>
      <c r="AT2249" s="150"/>
      <c r="AU2249" s="150"/>
      <c r="AV2249" s="150"/>
      <c r="AW2249" s="150"/>
      <c r="AX2249" s="150"/>
      <c r="AY2249" s="150"/>
      <c r="AZ2249" s="150"/>
      <c r="BA2249" s="150"/>
      <c r="BB2249" s="150"/>
      <c r="BC2249" s="150"/>
      <c r="BD2249" s="150"/>
      <c r="BE2249" s="150"/>
      <c r="BF2249" s="150"/>
      <c r="BG2249" s="150"/>
      <c r="BH2249" s="150"/>
    </row>
    <row r="2250" spans="1:60" outlineLevel="1" x14ac:dyDescent="0.2">
      <c r="A2250" s="157"/>
      <c r="B2250" s="158"/>
      <c r="C2250" s="199" t="s">
        <v>1885</v>
      </c>
      <c r="D2250" s="189"/>
      <c r="E2250" s="190">
        <v>2</v>
      </c>
      <c r="F2250" s="159"/>
      <c r="G2250" s="159"/>
      <c r="H2250" s="159"/>
      <c r="I2250" s="159"/>
      <c r="J2250" s="159"/>
      <c r="K2250" s="159"/>
      <c r="L2250" s="159"/>
      <c r="M2250" s="159"/>
      <c r="N2250" s="159"/>
      <c r="O2250" s="159"/>
      <c r="P2250" s="159"/>
      <c r="Q2250" s="159"/>
      <c r="R2250" s="159"/>
      <c r="S2250" s="159"/>
      <c r="T2250" s="159"/>
      <c r="U2250" s="159"/>
      <c r="V2250" s="159"/>
      <c r="W2250" s="159"/>
      <c r="X2250" s="159"/>
      <c r="Y2250" s="150"/>
      <c r="Z2250" s="150"/>
      <c r="AA2250" s="150"/>
      <c r="AB2250" s="150"/>
      <c r="AC2250" s="150"/>
      <c r="AD2250" s="150"/>
      <c r="AE2250" s="150"/>
      <c r="AF2250" s="150"/>
      <c r="AG2250" s="150" t="s">
        <v>247</v>
      </c>
      <c r="AH2250" s="150">
        <v>0</v>
      </c>
      <c r="AI2250" s="150"/>
      <c r="AJ2250" s="150"/>
      <c r="AK2250" s="150"/>
      <c r="AL2250" s="150"/>
      <c r="AM2250" s="150"/>
      <c r="AN2250" s="150"/>
      <c r="AO2250" s="150"/>
      <c r="AP2250" s="150"/>
      <c r="AQ2250" s="150"/>
      <c r="AR2250" s="150"/>
      <c r="AS2250" s="150"/>
      <c r="AT2250" s="150"/>
      <c r="AU2250" s="150"/>
      <c r="AV2250" s="150"/>
      <c r="AW2250" s="150"/>
      <c r="AX2250" s="150"/>
      <c r="AY2250" s="150"/>
      <c r="AZ2250" s="150"/>
      <c r="BA2250" s="150"/>
      <c r="BB2250" s="150"/>
      <c r="BC2250" s="150"/>
      <c r="BD2250" s="150"/>
      <c r="BE2250" s="150"/>
      <c r="BF2250" s="150"/>
      <c r="BG2250" s="150"/>
      <c r="BH2250" s="150"/>
    </row>
    <row r="2251" spans="1:60" outlineLevel="1" x14ac:dyDescent="0.2">
      <c r="A2251" s="167">
        <v>348</v>
      </c>
      <c r="B2251" s="168" t="s">
        <v>1998</v>
      </c>
      <c r="C2251" s="184" t="s">
        <v>1999</v>
      </c>
      <c r="D2251" s="169" t="s">
        <v>420</v>
      </c>
      <c r="E2251" s="170">
        <v>1</v>
      </c>
      <c r="F2251" s="171">
        <v>6700</v>
      </c>
      <c r="G2251" s="172">
        <f>ROUND(E2251*F2251,2)</f>
        <v>6700</v>
      </c>
      <c r="H2251" s="171">
        <v>0</v>
      </c>
      <c r="I2251" s="172">
        <f>ROUND(E2251*H2251,2)</f>
        <v>0</v>
      </c>
      <c r="J2251" s="171">
        <v>6700</v>
      </c>
      <c r="K2251" s="172">
        <f>ROUND(E2251*J2251,2)</f>
        <v>6700</v>
      </c>
      <c r="L2251" s="172">
        <v>21</v>
      </c>
      <c r="M2251" s="172">
        <f>G2251*(1+L2251/100)</f>
        <v>8107</v>
      </c>
      <c r="N2251" s="172">
        <v>0</v>
      </c>
      <c r="O2251" s="172">
        <f>ROUND(E2251*N2251,2)</f>
        <v>0</v>
      </c>
      <c r="P2251" s="172">
        <v>0</v>
      </c>
      <c r="Q2251" s="172">
        <f>ROUND(E2251*P2251,2)</f>
        <v>0</v>
      </c>
      <c r="R2251" s="172"/>
      <c r="S2251" s="172" t="s">
        <v>438</v>
      </c>
      <c r="T2251" s="173" t="s">
        <v>202</v>
      </c>
      <c r="U2251" s="159">
        <v>0</v>
      </c>
      <c r="V2251" s="159">
        <f>ROUND(E2251*U2251,2)</f>
        <v>0</v>
      </c>
      <c r="W2251" s="159"/>
      <c r="X2251" s="159" t="s">
        <v>242</v>
      </c>
      <c r="Y2251" s="150"/>
      <c r="Z2251" s="150"/>
      <c r="AA2251" s="150"/>
      <c r="AB2251" s="150"/>
      <c r="AC2251" s="150"/>
      <c r="AD2251" s="150"/>
      <c r="AE2251" s="150"/>
      <c r="AF2251" s="150"/>
      <c r="AG2251" s="150" t="s">
        <v>243</v>
      </c>
      <c r="AH2251" s="150"/>
      <c r="AI2251" s="150"/>
      <c r="AJ2251" s="150"/>
      <c r="AK2251" s="150"/>
      <c r="AL2251" s="150"/>
      <c r="AM2251" s="150"/>
      <c r="AN2251" s="150"/>
      <c r="AO2251" s="150"/>
      <c r="AP2251" s="150"/>
      <c r="AQ2251" s="150"/>
      <c r="AR2251" s="150"/>
      <c r="AS2251" s="150"/>
      <c r="AT2251" s="150"/>
      <c r="AU2251" s="150"/>
      <c r="AV2251" s="150"/>
      <c r="AW2251" s="150"/>
      <c r="AX2251" s="150"/>
      <c r="AY2251" s="150"/>
      <c r="AZ2251" s="150"/>
      <c r="BA2251" s="150"/>
      <c r="BB2251" s="150"/>
      <c r="BC2251" s="150"/>
      <c r="BD2251" s="150"/>
      <c r="BE2251" s="150"/>
      <c r="BF2251" s="150"/>
      <c r="BG2251" s="150"/>
      <c r="BH2251" s="150"/>
    </row>
    <row r="2252" spans="1:60" outlineLevel="1" x14ac:dyDescent="0.2">
      <c r="A2252" s="157"/>
      <c r="B2252" s="158"/>
      <c r="C2252" s="262" t="s">
        <v>1986</v>
      </c>
      <c r="D2252" s="263"/>
      <c r="E2252" s="263"/>
      <c r="F2252" s="263"/>
      <c r="G2252" s="263"/>
      <c r="H2252" s="159"/>
      <c r="I2252" s="159"/>
      <c r="J2252" s="159"/>
      <c r="K2252" s="159"/>
      <c r="L2252" s="159"/>
      <c r="M2252" s="159"/>
      <c r="N2252" s="159"/>
      <c r="O2252" s="159"/>
      <c r="P2252" s="159"/>
      <c r="Q2252" s="159"/>
      <c r="R2252" s="159"/>
      <c r="S2252" s="159"/>
      <c r="T2252" s="159"/>
      <c r="U2252" s="159"/>
      <c r="V2252" s="159"/>
      <c r="W2252" s="159"/>
      <c r="X2252" s="159"/>
      <c r="Y2252" s="150"/>
      <c r="Z2252" s="150"/>
      <c r="AA2252" s="150"/>
      <c r="AB2252" s="150"/>
      <c r="AC2252" s="150"/>
      <c r="AD2252" s="150"/>
      <c r="AE2252" s="150"/>
      <c r="AF2252" s="150"/>
      <c r="AG2252" s="150" t="s">
        <v>206</v>
      </c>
      <c r="AH2252" s="150"/>
      <c r="AI2252" s="150"/>
      <c r="AJ2252" s="150"/>
      <c r="AK2252" s="150"/>
      <c r="AL2252" s="150"/>
      <c r="AM2252" s="150"/>
      <c r="AN2252" s="150"/>
      <c r="AO2252" s="150"/>
      <c r="AP2252" s="150"/>
      <c r="AQ2252" s="150"/>
      <c r="AR2252" s="150"/>
      <c r="AS2252" s="150"/>
      <c r="AT2252" s="150"/>
      <c r="AU2252" s="150"/>
      <c r="AV2252" s="150"/>
      <c r="AW2252" s="150"/>
      <c r="AX2252" s="150"/>
      <c r="AY2252" s="150"/>
      <c r="AZ2252" s="150"/>
      <c r="BA2252" s="150"/>
      <c r="BB2252" s="150"/>
      <c r="BC2252" s="150"/>
      <c r="BD2252" s="150"/>
      <c r="BE2252" s="150"/>
      <c r="BF2252" s="150"/>
      <c r="BG2252" s="150"/>
      <c r="BH2252" s="150"/>
    </row>
    <row r="2253" spans="1:60" outlineLevel="1" x14ac:dyDescent="0.2">
      <c r="A2253" s="157"/>
      <c r="B2253" s="158"/>
      <c r="C2253" s="271" t="s">
        <v>1987</v>
      </c>
      <c r="D2253" s="272"/>
      <c r="E2253" s="272"/>
      <c r="F2253" s="272"/>
      <c r="G2253" s="272"/>
      <c r="H2253" s="159"/>
      <c r="I2253" s="159"/>
      <c r="J2253" s="159"/>
      <c r="K2253" s="159"/>
      <c r="L2253" s="159"/>
      <c r="M2253" s="159"/>
      <c r="N2253" s="159"/>
      <c r="O2253" s="159"/>
      <c r="P2253" s="159"/>
      <c r="Q2253" s="159"/>
      <c r="R2253" s="159"/>
      <c r="S2253" s="159"/>
      <c r="T2253" s="159"/>
      <c r="U2253" s="159"/>
      <c r="V2253" s="159"/>
      <c r="W2253" s="159"/>
      <c r="X2253" s="159"/>
      <c r="Y2253" s="150"/>
      <c r="Z2253" s="150"/>
      <c r="AA2253" s="150"/>
      <c r="AB2253" s="150"/>
      <c r="AC2253" s="150"/>
      <c r="AD2253" s="150"/>
      <c r="AE2253" s="150"/>
      <c r="AF2253" s="150"/>
      <c r="AG2253" s="150" t="s">
        <v>206</v>
      </c>
      <c r="AH2253" s="150"/>
      <c r="AI2253" s="150"/>
      <c r="AJ2253" s="150"/>
      <c r="AK2253" s="150"/>
      <c r="AL2253" s="150"/>
      <c r="AM2253" s="150"/>
      <c r="AN2253" s="150"/>
      <c r="AO2253" s="150"/>
      <c r="AP2253" s="150"/>
      <c r="AQ2253" s="150"/>
      <c r="AR2253" s="150"/>
      <c r="AS2253" s="150"/>
      <c r="AT2253" s="150"/>
      <c r="AU2253" s="150"/>
      <c r="AV2253" s="150"/>
      <c r="AW2253" s="150"/>
      <c r="AX2253" s="150"/>
      <c r="AY2253" s="150"/>
      <c r="AZ2253" s="150"/>
      <c r="BA2253" s="150"/>
      <c r="BB2253" s="150"/>
      <c r="BC2253" s="150"/>
      <c r="BD2253" s="150"/>
      <c r="BE2253" s="150"/>
      <c r="BF2253" s="150"/>
      <c r="BG2253" s="150"/>
      <c r="BH2253" s="150"/>
    </row>
    <row r="2254" spans="1:60" outlineLevel="1" x14ac:dyDescent="0.2">
      <c r="A2254" s="157"/>
      <c r="B2254" s="158"/>
      <c r="C2254" s="271" t="s">
        <v>1981</v>
      </c>
      <c r="D2254" s="272"/>
      <c r="E2254" s="272"/>
      <c r="F2254" s="272"/>
      <c r="G2254" s="272"/>
      <c r="H2254" s="159"/>
      <c r="I2254" s="159"/>
      <c r="J2254" s="159"/>
      <c r="K2254" s="159"/>
      <c r="L2254" s="159"/>
      <c r="M2254" s="159"/>
      <c r="N2254" s="159"/>
      <c r="O2254" s="159"/>
      <c r="P2254" s="159"/>
      <c r="Q2254" s="159"/>
      <c r="R2254" s="159"/>
      <c r="S2254" s="159"/>
      <c r="T2254" s="159"/>
      <c r="U2254" s="159"/>
      <c r="V2254" s="159"/>
      <c r="W2254" s="159"/>
      <c r="X2254" s="159"/>
      <c r="Y2254" s="150"/>
      <c r="Z2254" s="150"/>
      <c r="AA2254" s="150"/>
      <c r="AB2254" s="150"/>
      <c r="AC2254" s="150"/>
      <c r="AD2254" s="150"/>
      <c r="AE2254" s="150"/>
      <c r="AF2254" s="150"/>
      <c r="AG2254" s="150" t="s">
        <v>206</v>
      </c>
      <c r="AH2254" s="150"/>
      <c r="AI2254" s="150"/>
      <c r="AJ2254" s="150"/>
      <c r="AK2254" s="150"/>
      <c r="AL2254" s="150"/>
      <c r="AM2254" s="150"/>
      <c r="AN2254" s="150"/>
      <c r="AO2254" s="150"/>
      <c r="AP2254" s="150"/>
      <c r="AQ2254" s="150"/>
      <c r="AR2254" s="150"/>
      <c r="AS2254" s="150"/>
      <c r="AT2254" s="150"/>
      <c r="AU2254" s="150"/>
      <c r="AV2254" s="150"/>
      <c r="AW2254" s="150"/>
      <c r="AX2254" s="150"/>
      <c r="AY2254" s="150"/>
      <c r="AZ2254" s="150"/>
      <c r="BA2254" s="150"/>
      <c r="BB2254" s="150"/>
      <c r="BC2254" s="150"/>
      <c r="BD2254" s="150"/>
      <c r="BE2254" s="150"/>
      <c r="BF2254" s="150"/>
      <c r="BG2254" s="150"/>
      <c r="BH2254" s="150"/>
    </row>
    <row r="2255" spans="1:60" outlineLevel="1" x14ac:dyDescent="0.2">
      <c r="A2255" s="157"/>
      <c r="B2255" s="158"/>
      <c r="C2255" s="271" t="s">
        <v>1982</v>
      </c>
      <c r="D2255" s="272"/>
      <c r="E2255" s="272"/>
      <c r="F2255" s="272"/>
      <c r="G2255" s="272"/>
      <c r="H2255" s="159"/>
      <c r="I2255" s="159"/>
      <c r="J2255" s="159"/>
      <c r="K2255" s="159"/>
      <c r="L2255" s="159"/>
      <c r="M2255" s="159"/>
      <c r="N2255" s="159"/>
      <c r="O2255" s="159"/>
      <c r="P2255" s="159"/>
      <c r="Q2255" s="159"/>
      <c r="R2255" s="159"/>
      <c r="S2255" s="159"/>
      <c r="T2255" s="159"/>
      <c r="U2255" s="159"/>
      <c r="V2255" s="159"/>
      <c r="W2255" s="159"/>
      <c r="X2255" s="159"/>
      <c r="Y2255" s="150"/>
      <c r="Z2255" s="150"/>
      <c r="AA2255" s="150"/>
      <c r="AB2255" s="150"/>
      <c r="AC2255" s="150"/>
      <c r="AD2255" s="150"/>
      <c r="AE2255" s="150"/>
      <c r="AF2255" s="150"/>
      <c r="AG2255" s="150" t="s">
        <v>206</v>
      </c>
      <c r="AH2255" s="150"/>
      <c r="AI2255" s="150"/>
      <c r="AJ2255" s="150"/>
      <c r="AK2255" s="150"/>
      <c r="AL2255" s="150"/>
      <c r="AM2255" s="150"/>
      <c r="AN2255" s="150"/>
      <c r="AO2255" s="150"/>
      <c r="AP2255" s="150"/>
      <c r="AQ2255" s="150"/>
      <c r="AR2255" s="150"/>
      <c r="AS2255" s="150"/>
      <c r="AT2255" s="150"/>
      <c r="AU2255" s="150"/>
      <c r="AV2255" s="150"/>
      <c r="AW2255" s="150"/>
      <c r="AX2255" s="150"/>
      <c r="AY2255" s="150"/>
      <c r="AZ2255" s="150"/>
      <c r="BA2255" s="150"/>
      <c r="BB2255" s="150"/>
      <c r="BC2255" s="150"/>
      <c r="BD2255" s="150"/>
      <c r="BE2255" s="150"/>
      <c r="BF2255" s="150"/>
      <c r="BG2255" s="150"/>
      <c r="BH2255" s="150"/>
    </row>
    <row r="2256" spans="1:60" outlineLevel="1" x14ac:dyDescent="0.2">
      <c r="A2256" s="157"/>
      <c r="B2256" s="158"/>
      <c r="C2256" s="199" t="s">
        <v>1952</v>
      </c>
      <c r="D2256" s="189"/>
      <c r="E2256" s="190"/>
      <c r="F2256" s="159"/>
      <c r="G2256" s="159"/>
      <c r="H2256" s="159"/>
      <c r="I2256" s="159"/>
      <c r="J2256" s="159"/>
      <c r="K2256" s="159"/>
      <c r="L2256" s="159"/>
      <c r="M2256" s="159"/>
      <c r="N2256" s="159"/>
      <c r="O2256" s="159"/>
      <c r="P2256" s="159"/>
      <c r="Q2256" s="159"/>
      <c r="R2256" s="159"/>
      <c r="S2256" s="159"/>
      <c r="T2256" s="159"/>
      <c r="U2256" s="159"/>
      <c r="V2256" s="159"/>
      <c r="W2256" s="159"/>
      <c r="X2256" s="159"/>
      <c r="Y2256" s="150"/>
      <c r="Z2256" s="150"/>
      <c r="AA2256" s="150"/>
      <c r="AB2256" s="150"/>
      <c r="AC2256" s="150"/>
      <c r="AD2256" s="150"/>
      <c r="AE2256" s="150"/>
      <c r="AF2256" s="150"/>
      <c r="AG2256" s="150" t="s">
        <v>247</v>
      </c>
      <c r="AH2256" s="150">
        <v>0</v>
      </c>
      <c r="AI2256" s="150"/>
      <c r="AJ2256" s="150"/>
      <c r="AK2256" s="150"/>
      <c r="AL2256" s="150"/>
      <c r="AM2256" s="150"/>
      <c r="AN2256" s="150"/>
      <c r="AO2256" s="150"/>
      <c r="AP2256" s="150"/>
      <c r="AQ2256" s="150"/>
      <c r="AR2256" s="150"/>
      <c r="AS2256" s="150"/>
      <c r="AT2256" s="150"/>
      <c r="AU2256" s="150"/>
      <c r="AV2256" s="150"/>
      <c r="AW2256" s="150"/>
      <c r="AX2256" s="150"/>
      <c r="AY2256" s="150"/>
      <c r="AZ2256" s="150"/>
      <c r="BA2256" s="150"/>
      <c r="BB2256" s="150"/>
      <c r="BC2256" s="150"/>
      <c r="BD2256" s="150"/>
      <c r="BE2256" s="150"/>
      <c r="BF2256" s="150"/>
      <c r="BG2256" s="150"/>
      <c r="BH2256" s="150"/>
    </row>
    <row r="2257" spans="1:60" outlineLevel="1" x14ac:dyDescent="0.2">
      <c r="A2257" s="157"/>
      <c r="B2257" s="158"/>
      <c r="C2257" s="199" t="s">
        <v>439</v>
      </c>
      <c r="D2257" s="189"/>
      <c r="E2257" s="190">
        <v>1</v>
      </c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  <c r="S2257" s="159"/>
      <c r="T2257" s="159"/>
      <c r="U2257" s="159"/>
      <c r="V2257" s="159"/>
      <c r="W2257" s="159"/>
      <c r="X2257" s="159"/>
      <c r="Y2257" s="150"/>
      <c r="Z2257" s="150"/>
      <c r="AA2257" s="150"/>
      <c r="AB2257" s="150"/>
      <c r="AC2257" s="150"/>
      <c r="AD2257" s="150"/>
      <c r="AE2257" s="150"/>
      <c r="AF2257" s="150"/>
      <c r="AG2257" s="150" t="s">
        <v>247</v>
      </c>
      <c r="AH2257" s="150">
        <v>0</v>
      </c>
      <c r="AI2257" s="150"/>
      <c r="AJ2257" s="150"/>
      <c r="AK2257" s="150"/>
      <c r="AL2257" s="150"/>
      <c r="AM2257" s="150"/>
      <c r="AN2257" s="150"/>
      <c r="AO2257" s="150"/>
      <c r="AP2257" s="150"/>
      <c r="AQ2257" s="150"/>
      <c r="AR2257" s="150"/>
      <c r="AS2257" s="150"/>
      <c r="AT2257" s="150"/>
      <c r="AU2257" s="150"/>
      <c r="AV2257" s="150"/>
      <c r="AW2257" s="150"/>
      <c r="AX2257" s="150"/>
      <c r="AY2257" s="150"/>
      <c r="AZ2257" s="150"/>
      <c r="BA2257" s="150"/>
      <c r="BB2257" s="150"/>
      <c r="BC2257" s="150"/>
      <c r="BD2257" s="150"/>
      <c r="BE2257" s="150"/>
      <c r="BF2257" s="150"/>
      <c r="BG2257" s="150"/>
      <c r="BH2257" s="150"/>
    </row>
    <row r="2258" spans="1:60" outlineLevel="1" x14ac:dyDescent="0.2">
      <c r="A2258" s="167">
        <v>349</v>
      </c>
      <c r="B2258" s="168" t="s">
        <v>2000</v>
      </c>
      <c r="C2258" s="184" t="s">
        <v>2001</v>
      </c>
      <c r="D2258" s="169" t="s">
        <v>420</v>
      </c>
      <c r="E2258" s="170">
        <v>1</v>
      </c>
      <c r="F2258" s="171">
        <v>7800</v>
      </c>
      <c r="G2258" s="172">
        <f>ROUND(E2258*F2258,2)</f>
        <v>7800</v>
      </c>
      <c r="H2258" s="171">
        <v>0</v>
      </c>
      <c r="I2258" s="172">
        <f>ROUND(E2258*H2258,2)</f>
        <v>0</v>
      </c>
      <c r="J2258" s="171">
        <v>7800</v>
      </c>
      <c r="K2258" s="172">
        <f>ROUND(E2258*J2258,2)</f>
        <v>7800</v>
      </c>
      <c r="L2258" s="172">
        <v>21</v>
      </c>
      <c r="M2258" s="172">
        <f>G2258*(1+L2258/100)</f>
        <v>9438</v>
      </c>
      <c r="N2258" s="172">
        <v>0</v>
      </c>
      <c r="O2258" s="172">
        <f>ROUND(E2258*N2258,2)</f>
        <v>0</v>
      </c>
      <c r="P2258" s="172">
        <v>0</v>
      </c>
      <c r="Q2258" s="172">
        <f>ROUND(E2258*P2258,2)</f>
        <v>0</v>
      </c>
      <c r="R2258" s="172"/>
      <c r="S2258" s="172" t="s">
        <v>438</v>
      </c>
      <c r="T2258" s="173" t="s">
        <v>202</v>
      </c>
      <c r="U2258" s="159">
        <v>0</v>
      </c>
      <c r="V2258" s="159">
        <f>ROUND(E2258*U2258,2)</f>
        <v>0</v>
      </c>
      <c r="W2258" s="159"/>
      <c r="X2258" s="159" t="s">
        <v>242</v>
      </c>
      <c r="Y2258" s="150"/>
      <c r="Z2258" s="150"/>
      <c r="AA2258" s="150"/>
      <c r="AB2258" s="150"/>
      <c r="AC2258" s="150"/>
      <c r="AD2258" s="150"/>
      <c r="AE2258" s="150"/>
      <c r="AF2258" s="150"/>
      <c r="AG2258" s="150" t="s">
        <v>243</v>
      </c>
      <c r="AH2258" s="150"/>
      <c r="AI2258" s="150"/>
      <c r="AJ2258" s="150"/>
      <c r="AK2258" s="150"/>
      <c r="AL2258" s="150"/>
      <c r="AM2258" s="150"/>
      <c r="AN2258" s="150"/>
      <c r="AO2258" s="150"/>
      <c r="AP2258" s="150"/>
      <c r="AQ2258" s="150"/>
      <c r="AR2258" s="150"/>
      <c r="AS2258" s="150"/>
      <c r="AT2258" s="150"/>
      <c r="AU2258" s="150"/>
      <c r="AV2258" s="150"/>
      <c r="AW2258" s="150"/>
      <c r="AX2258" s="150"/>
      <c r="AY2258" s="150"/>
      <c r="AZ2258" s="150"/>
      <c r="BA2258" s="150"/>
      <c r="BB2258" s="150"/>
      <c r="BC2258" s="150"/>
      <c r="BD2258" s="150"/>
      <c r="BE2258" s="150"/>
      <c r="BF2258" s="150"/>
      <c r="BG2258" s="150"/>
      <c r="BH2258" s="150"/>
    </row>
    <row r="2259" spans="1:60" outlineLevel="1" x14ac:dyDescent="0.2">
      <c r="A2259" s="157"/>
      <c r="B2259" s="158"/>
      <c r="C2259" s="262" t="s">
        <v>1986</v>
      </c>
      <c r="D2259" s="263"/>
      <c r="E2259" s="263"/>
      <c r="F2259" s="263"/>
      <c r="G2259" s="263"/>
      <c r="H2259" s="159"/>
      <c r="I2259" s="159"/>
      <c r="J2259" s="159"/>
      <c r="K2259" s="159"/>
      <c r="L2259" s="159"/>
      <c r="M2259" s="159"/>
      <c r="N2259" s="159"/>
      <c r="O2259" s="159"/>
      <c r="P2259" s="159"/>
      <c r="Q2259" s="159"/>
      <c r="R2259" s="159"/>
      <c r="S2259" s="159"/>
      <c r="T2259" s="159"/>
      <c r="U2259" s="159"/>
      <c r="V2259" s="159"/>
      <c r="W2259" s="159"/>
      <c r="X2259" s="159"/>
      <c r="Y2259" s="150"/>
      <c r="Z2259" s="150"/>
      <c r="AA2259" s="150"/>
      <c r="AB2259" s="150"/>
      <c r="AC2259" s="150"/>
      <c r="AD2259" s="150"/>
      <c r="AE2259" s="150"/>
      <c r="AF2259" s="150"/>
      <c r="AG2259" s="150" t="s">
        <v>206</v>
      </c>
      <c r="AH2259" s="150"/>
      <c r="AI2259" s="150"/>
      <c r="AJ2259" s="150"/>
      <c r="AK2259" s="150"/>
      <c r="AL2259" s="150"/>
      <c r="AM2259" s="150"/>
      <c r="AN2259" s="150"/>
      <c r="AO2259" s="150"/>
      <c r="AP2259" s="150"/>
      <c r="AQ2259" s="150"/>
      <c r="AR2259" s="150"/>
      <c r="AS2259" s="150"/>
      <c r="AT2259" s="150"/>
      <c r="AU2259" s="150"/>
      <c r="AV2259" s="150"/>
      <c r="AW2259" s="150"/>
      <c r="AX2259" s="150"/>
      <c r="AY2259" s="150"/>
      <c r="AZ2259" s="150"/>
      <c r="BA2259" s="150"/>
      <c r="BB2259" s="150"/>
      <c r="BC2259" s="150"/>
      <c r="BD2259" s="150"/>
      <c r="BE2259" s="150"/>
      <c r="BF2259" s="150"/>
      <c r="BG2259" s="150"/>
      <c r="BH2259" s="150"/>
    </row>
    <row r="2260" spans="1:60" outlineLevel="1" x14ac:dyDescent="0.2">
      <c r="A2260" s="157"/>
      <c r="B2260" s="158"/>
      <c r="C2260" s="271" t="s">
        <v>1987</v>
      </c>
      <c r="D2260" s="272"/>
      <c r="E2260" s="272"/>
      <c r="F2260" s="272"/>
      <c r="G2260" s="272"/>
      <c r="H2260" s="159"/>
      <c r="I2260" s="159"/>
      <c r="J2260" s="159"/>
      <c r="K2260" s="159"/>
      <c r="L2260" s="159"/>
      <c r="M2260" s="159"/>
      <c r="N2260" s="159"/>
      <c r="O2260" s="159"/>
      <c r="P2260" s="159"/>
      <c r="Q2260" s="159"/>
      <c r="R2260" s="159"/>
      <c r="S2260" s="159"/>
      <c r="T2260" s="159"/>
      <c r="U2260" s="159"/>
      <c r="V2260" s="159"/>
      <c r="W2260" s="159"/>
      <c r="X2260" s="159"/>
      <c r="Y2260" s="150"/>
      <c r="Z2260" s="150"/>
      <c r="AA2260" s="150"/>
      <c r="AB2260" s="150"/>
      <c r="AC2260" s="150"/>
      <c r="AD2260" s="150"/>
      <c r="AE2260" s="150"/>
      <c r="AF2260" s="150"/>
      <c r="AG2260" s="150" t="s">
        <v>206</v>
      </c>
      <c r="AH2260" s="150"/>
      <c r="AI2260" s="150"/>
      <c r="AJ2260" s="150"/>
      <c r="AK2260" s="150"/>
      <c r="AL2260" s="150"/>
      <c r="AM2260" s="150"/>
      <c r="AN2260" s="150"/>
      <c r="AO2260" s="150"/>
      <c r="AP2260" s="150"/>
      <c r="AQ2260" s="150"/>
      <c r="AR2260" s="150"/>
      <c r="AS2260" s="150"/>
      <c r="AT2260" s="150"/>
      <c r="AU2260" s="150"/>
      <c r="AV2260" s="150"/>
      <c r="AW2260" s="150"/>
      <c r="AX2260" s="150"/>
      <c r="AY2260" s="150"/>
      <c r="AZ2260" s="150"/>
      <c r="BA2260" s="150"/>
      <c r="BB2260" s="150"/>
      <c r="BC2260" s="150"/>
      <c r="BD2260" s="150"/>
      <c r="BE2260" s="150"/>
      <c r="BF2260" s="150"/>
      <c r="BG2260" s="150"/>
      <c r="BH2260" s="150"/>
    </row>
    <row r="2261" spans="1:60" outlineLevel="1" x14ac:dyDescent="0.2">
      <c r="A2261" s="157"/>
      <c r="B2261" s="158"/>
      <c r="C2261" s="271" t="s">
        <v>1981</v>
      </c>
      <c r="D2261" s="272"/>
      <c r="E2261" s="272"/>
      <c r="F2261" s="272"/>
      <c r="G2261" s="272"/>
      <c r="H2261" s="159"/>
      <c r="I2261" s="159"/>
      <c r="J2261" s="159"/>
      <c r="K2261" s="159"/>
      <c r="L2261" s="159"/>
      <c r="M2261" s="159"/>
      <c r="N2261" s="159"/>
      <c r="O2261" s="159"/>
      <c r="P2261" s="159"/>
      <c r="Q2261" s="159"/>
      <c r="R2261" s="159"/>
      <c r="S2261" s="159"/>
      <c r="T2261" s="159"/>
      <c r="U2261" s="159"/>
      <c r="V2261" s="159"/>
      <c r="W2261" s="159"/>
      <c r="X2261" s="159"/>
      <c r="Y2261" s="150"/>
      <c r="Z2261" s="150"/>
      <c r="AA2261" s="150"/>
      <c r="AB2261" s="150"/>
      <c r="AC2261" s="150"/>
      <c r="AD2261" s="150"/>
      <c r="AE2261" s="150"/>
      <c r="AF2261" s="150"/>
      <c r="AG2261" s="150" t="s">
        <v>206</v>
      </c>
      <c r="AH2261" s="150"/>
      <c r="AI2261" s="150"/>
      <c r="AJ2261" s="150"/>
      <c r="AK2261" s="150"/>
      <c r="AL2261" s="150"/>
      <c r="AM2261" s="150"/>
      <c r="AN2261" s="150"/>
      <c r="AO2261" s="150"/>
      <c r="AP2261" s="150"/>
      <c r="AQ2261" s="150"/>
      <c r="AR2261" s="150"/>
      <c r="AS2261" s="150"/>
      <c r="AT2261" s="150"/>
      <c r="AU2261" s="150"/>
      <c r="AV2261" s="150"/>
      <c r="AW2261" s="150"/>
      <c r="AX2261" s="150"/>
      <c r="AY2261" s="150"/>
      <c r="AZ2261" s="150"/>
      <c r="BA2261" s="150"/>
      <c r="BB2261" s="150"/>
      <c r="BC2261" s="150"/>
      <c r="BD2261" s="150"/>
      <c r="BE2261" s="150"/>
      <c r="BF2261" s="150"/>
      <c r="BG2261" s="150"/>
      <c r="BH2261" s="150"/>
    </row>
    <row r="2262" spans="1:60" outlineLevel="1" x14ac:dyDescent="0.2">
      <c r="A2262" s="157"/>
      <c r="B2262" s="158"/>
      <c r="C2262" s="271" t="s">
        <v>1988</v>
      </c>
      <c r="D2262" s="272"/>
      <c r="E2262" s="272"/>
      <c r="F2262" s="272"/>
      <c r="G2262" s="272"/>
      <c r="H2262" s="159"/>
      <c r="I2262" s="159"/>
      <c r="J2262" s="159"/>
      <c r="K2262" s="159"/>
      <c r="L2262" s="159"/>
      <c r="M2262" s="159"/>
      <c r="N2262" s="159"/>
      <c r="O2262" s="159"/>
      <c r="P2262" s="159"/>
      <c r="Q2262" s="159"/>
      <c r="R2262" s="159"/>
      <c r="S2262" s="159"/>
      <c r="T2262" s="159"/>
      <c r="U2262" s="159"/>
      <c r="V2262" s="159"/>
      <c r="W2262" s="159"/>
      <c r="X2262" s="159"/>
      <c r="Y2262" s="150"/>
      <c r="Z2262" s="150"/>
      <c r="AA2262" s="150"/>
      <c r="AB2262" s="150"/>
      <c r="AC2262" s="150"/>
      <c r="AD2262" s="150"/>
      <c r="AE2262" s="150"/>
      <c r="AF2262" s="150"/>
      <c r="AG2262" s="150" t="s">
        <v>206</v>
      </c>
      <c r="AH2262" s="150"/>
      <c r="AI2262" s="150"/>
      <c r="AJ2262" s="150"/>
      <c r="AK2262" s="150"/>
      <c r="AL2262" s="150"/>
      <c r="AM2262" s="150"/>
      <c r="AN2262" s="150"/>
      <c r="AO2262" s="150"/>
      <c r="AP2262" s="150"/>
      <c r="AQ2262" s="150"/>
      <c r="AR2262" s="150"/>
      <c r="AS2262" s="150"/>
      <c r="AT2262" s="150"/>
      <c r="AU2262" s="150"/>
      <c r="AV2262" s="150"/>
      <c r="AW2262" s="150"/>
      <c r="AX2262" s="150"/>
      <c r="AY2262" s="150"/>
      <c r="AZ2262" s="150"/>
      <c r="BA2262" s="150"/>
      <c r="BB2262" s="150"/>
      <c r="BC2262" s="150"/>
      <c r="BD2262" s="150"/>
      <c r="BE2262" s="150"/>
      <c r="BF2262" s="150"/>
      <c r="BG2262" s="150"/>
      <c r="BH2262" s="150"/>
    </row>
    <row r="2263" spans="1:60" outlineLevel="1" x14ac:dyDescent="0.2">
      <c r="A2263" s="157"/>
      <c r="B2263" s="158"/>
      <c r="C2263" s="199" t="s">
        <v>1952</v>
      </c>
      <c r="D2263" s="189"/>
      <c r="E2263" s="190"/>
      <c r="F2263" s="159"/>
      <c r="G2263" s="159"/>
      <c r="H2263" s="159"/>
      <c r="I2263" s="159"/>
      <c r="J2263" s="159"/>
      <c r="K2263" s="159"/>
      <c r="L2263" s="159"/>
      <c r="M2263" s="159"/>
      <c r="N2263" s="159"/>
      <c r="O2263" s="159"/>
      <c r="P2263" s="159"/>
      <c r="Q2263" s="159"/>
      <c r="R2263" s="159"/>
      <c r="S2263" s="159"/>
      <c r="T2263" s="159"/>
      <c r="U2263" s="159"/>
      <c r="V2263" s="159"/>
      <c r="W2263" s="159"/>
      <c r="X2263" s="159"/>
      <c r="Y2263" s="150"/>
      <c r="Z2263" s="150"/>
      <c r="AA2263" s="150"/>
      <c r="AB2263" s="150"/>
      <c r="AC2263" s="150"/>
      <c r="AD2263" s="150"/>
      <c r="AE2263" s="150"/>
      <c r="AF2263" s="150"/>
      <c r="AG2263" s="150" t="s">
        <v>247</v>
      </c>
      <c r="AH2263" s="150">
        <v>0</v>
      </c>
      <c r="AI2263" s="150"/>
      <c r="AJ2263" s="150"/>
      <c r="AK2263" s="150"/>
      <c r="AL2263" s="150"/>
      <c r="AM2263" s="150"/>
      <c r="AN2263" s="150"/>
      <c r="AO2263" s="150"/>
      <c r="AP2263" s="150"/>
      <c r="AQ2263" s="150"/>
      <c r="AR2263" s="150"/>
      <c r="AS2263" s="150"/>
      <c r="AT2263" s="150"/>
      <c r="AU2263" s="150"/>
      <c r="AV2263" s="150"/>
      <c r="AW2263" s="150"/>
      <c r="AX2263" s="150"/>
      <c r="AY2263" s="150"/>
      <c r="AZ2263" s="150"/>
      <c r="BA2263" s="150"/>
      <c r="BB2263" s="150"/>
      <c r="BC2263" s="150"/>
      <c r="BD2263" s="150"/>
      <c r="BE2263" s="150"/>
      <c r="BF2263" s="150"/>
      <c r="BG2263" s="150"/>
      <c r="BH2263" s="150"/>
    </row>
    <row r="2264" spans="1:60" outlineLevel="1" x14ac:dyDescent="0.2">
      <c r="A2264" s="157"/>
      <c r="B2264" s="158"/>
      <c r="C2264" s="199" t="s">
        <v>439</v>
      </c>
      <c r="D2264" s="189"/>
      <c r="E2264" s="190">
        <v>1</v>
      </c>
      <c r="F2264" s="159"/>
      <c r="G2264" s="159"/>
      <c r="H2264" s="159"/>
      <c r="I2264" s="159"/>
      <c r="J2264" s="159"/>
      <c r="K2264" s="159"/>
      <c r="L2264" s="159"/>
      <c r="M2264" s="159"/>
      <c r="N2264" s="159"/>
      <c r="O2264" s="159"/>
      <c r="P2264" s="159"/>
      <c r="Q2264" s="159"/>
      <c r="R2264" s="159"/>
      <c r="S2264" s="159"/>
      <c r="T2264" s="159"/>
      <c r="U2264" s="159"/>
      <c r="V2264" s="159"/>
      <c r="W2264" s="159"/>
      <c r="X2264" s="159"/>
      <c r="Y2264" s="150"/>
      <c r="Z2264" s="150"/>
      <c r="AA2264" s="150"/>
      <c r="AB2264" s="150"/>
      <c r="AC2264" s="150"/>
      <c r="AD2264" s="150"/>
      <c r="AE2264" s="150"/>
      <c r="AF2264" s="150"/>
      <c r="AG2264" s="150" t="s">
        <v>247</v>
      </c>
      <c r="AH2264" s="150">
        <v>0</v>
      </c>
      <c r="AI2264" s="150"/>
      <c r="AJ2264" s="150"/>
      <c r="AK2264" s="150"/>
      <c r="AL2264" s="150"/>
      <c r="AM2264" s="150"/>
      <c r="AN2264" s="150"/>
      <c r="AO2264" s="150"/>
      <c r="AP2264" s="150"/>
      <c r="AQ2264" s="150"/>
      <c r="AR2264" s="150"/>
      <c r="AS2264" s="150"/>
      <c r="AT2264" s="150"/>
      <c r="AU2264" s="150"/>
      <c r="AV2264" s="150"/>
      <c r="AW2264" s="150"/>
      <c r="AX2264" s="150"/>
      <c r="AY2264" s="150"/>
      <c r="AZ2264" s="150"/>
      <c r="BA2264" s="150"/>
      <c r="BB2264" s="150"/>
      <c r="BC2264" s="150"/>
      <c r="BD2264" s="150"/>
      <c r="BE2264" s="150"/>
      <c r="BF2264" s="150"/>
      <c r="BG2264" s="150"/>
      <c r="BH2264" s="150"/>
    </row>
    <row r="2265" spans="1:60" outlineLevel="1" x14ac:dyDescent="0.2">
      <c r="A2265" s="167">
        <v>350</v>
      </c>
      <c r="B2265" s="168" t="s">
        <v>2002</v>
      </c>
      <c r="C2265" s="184" t="s">
        <v>2003</v>
      </c>
      <c r="D2265" s="169" t="s">
        <v>420</v>
      </c>
      <c r="E2265" s="170">
        <v>2</v>
      </c>
      <c r="F2265" s="171">
        <v>5800</v>
      </c>
      <c r="G2265" s="172">
        <f>ROUND(E2265*F2265,2)</f>
        <v>11600</v>
      </c>
      <c r="H2265" s="171">
        <v>0</v>
      </c>
      <c r="I2265" s="172">
        <f>ROUND(E2265*H2265,2)</f>
        <v>0</v>
      </c>
      <c r="J2265" s="171">
        <v>5800</v>
      </c>
      <c r="K2265" s="172">
        <f>ROUND(E2265*J2265,2)</f>
        <v>11600</v>
      </c>
      <c r="L2265" s="172">
        <v>21</v>
      </c>
      <c r="M2265" s="172">
        <f>G2265*(1+L2265/100)</f>
        <v>14036</v>
      </c>
      <c r="N2265" s="172">
        <v>0</v>
      </c>
      <c r="O2265" s="172">
        <f>ROUND(E2265*N2265,2)</f>
        <v>0</v>
      </c>
      <c r="P2265" s="172">
        <v>0</v>
      </c>
      <c r="Q2265" s="172">
        <f>ROUND(E2265*P2265,2)</f>
        <v>0</v>
      </c>
      <c r="R2265" s="172"/>
      <c r="S2265" s="172" t="s">
        <v>438</v>
      </c>
      <c r="T2265" s="173" t="s">
        <v>202</v>
      </c>
      <c r="U2265" s="159">
        <v>0</v>
      </c>
      <c r="V2265" s="159">
        <f>ROUND(E2265*U2265,2)</f>
        <v>0</v>
      </c>
      <c r="W2265" s="159"/>
      <c r="X2265" s="159" t="s">
        <v>242</v>
      </c>
      <c r="Y2265" s="150"/>
      <c r="Z2265" s="150"/>
      <c r="AA2265" s="150"/>
      <c r="AB2265" s="150"/>
      <c r="AC2265" s="150"/>
      <c r="AD2265" s="150"/>
      <c r="AE2265" s="150"/>
      <c r="AF2265" s="150"/>
      <c r="AG2265" s="150" t="s">
        <v>243</v>
      </c>
      <c r="AH2265" s="150"/>
      <c r="AI2265" s="150"/>
      <c r="AJ2265" s="150"/>
      <c r="AK2265" s="150"/>
      <c r="AL2265" s="150"/>
      <c r="AM2265" s="150"/>
      <c r="AN2265" s="150"/>
      <c r="AO2265" s="150"/>
      <c r="AP2265" s="150"/>
      <c r="AQ2265" s="150"/>
      <c r="AR2265" s="150"/>
      <c r="AS2265" s="150"/>
      <c r="AT2265" s="150"/>
      <c r="AU2265" s="150"/>
      <c r="AV2265" s="150"/>
      <c r="AW2265" s="150"/>
      <c r="AX2265" s="150"/>
      <c r="AY2265" s="150"/>
      <c r="AZ2265" s="150"/>
      <c r="BA2265" s="150"/>
      <c r="BB2265" s="150"/>
      <c r="BC2265" s="150"/>
      <c r="BD2265" s="150"/>
      <c r="BE2265" s="150"/>
      <c r="BF2265" s="150"/>
      <c r="BG2265" s="150"/>
      <c r="BH2265" s="150"/>
    </row>
    <row r="2266" spans="1:60" outlineLevel="1" x14ac:dyDescent="0.2">
      <c r="A2266" s="157"/>
      <c r="B2266" s="158"/>
      <c r="C2266" s="262" t="s">
        <v>1986</v>
      </c>
      <c r="D2266" s="263"/>
      <c r="E2266" s="263"/>
      <c r="F2266" s="263"/>
      <c r="G2266" s="263"/>
      <c r="H2266" s="159"/>
      <c r="I2266" s="159"/>
      <c r="J2266" s="159"/>
      <c r="K2266" s="159"/>
      <c r="L2266" s="159"/>
      <c r="M2266" s="159"/>
      <c r="N2266" s="159"/>
      <c r="O2266" s="159"/>
      <c r="P2266" s="159"/>
      <c r="Q2266" s="159"/>
      <c r="R2266" s="159"/>
      <c r="S2266" s="159"/>
      <c r="T2266" s="159"/>
      <c r="U2266" s="159"/>
      <c r="V2266" s="159"/>
      <c r="W2266" s="159"/>
      <c r="X2266" s="159"/>
      <c r="Y2266" s="150"/>
      <c r="Z2266" s="150"/>
      <c r="AA2266" s="150"/>
      <c r="AB2266" s="150"/>
      <c r="AC2266" s="150"/>
      <c r="AD2266" s="150"/>
      <c r="AE2266" s="150"/>
      <c r="AF2266" s="150"/>
      <c r="AG2266" s="150" t="s">
        <v>206</v>
      </c>
      <c r="AH2266" s="150"/>
      <c r="AI2266" s="150"/>
      <c r="AJ2266" s="150"/>
      <c r="AK2266" s="150"/>
      <c r="AL2266" s="150"/>
      <c r="AM2266" s="150"/>
      <c r="AN2266" s="150"/>
      <c r="AO2266" s="150"/>
      <c r="AP2266" s="150"/>
      <c r="AQ2266" s="150"/>
      <c r="AR2266" s="150"/>
      <c r="AS2266" s="150"/>
      <c r="AT2266" s="150"/>
      <c r="AU2266" s="150"/>
      <c r="AV2266" s="150"/>
      <c r="AW2266" s="150"/>
      <c r="AX2266" s="150"/>
      <c r="AY2266" s="150"/>
      <c r="AZ2266" s="150"/>
      <c r="BA2266" s="150"/>
      <c r="BB2266" s="150"/>
      <c r="BC2266" s="150"/>
      <c r="BD2266" s="150"/>
      <c r="BE2266" s="150"/>
      <c r="BF2266" s="150"/>
      <c r="BG2266" s="150"/>
      <c r="BH2266" s="150"/>
    </row>
    <row r="2267" spans="1:60" outlineLevel="1" x14ac:dyDescent="0.2">
      <c r="A2267" s="157"/>
      <c r="B2267" s="158"/>
      <c r="C2267" s="271" t="s">
        <v>1991</v>
      </c>
      <c r="D2267" s="272"/>
      <c r="E2267" s="272"/>
      <c r="F2267" s="272"/>
      <c r="G2267" s="272"/>
      <c r="H2267" s="159"/>
      <c r="I2267" s="159"/>
      <c r="J2267" s="159"/>
      <c r="K2267" s="159"/>
      <c r="L2267" s="159"/>
      <c r="M2267" s="159"/>
      <c r="N2267" s="159"/>
      <c r="O2267" s="159"/>
      <c r="P2267" s="159"/>
      <c r="Q2267" s="159"/>
      <c r="R2267" s="159"/>
      <c r="S2267" s="159"/>
      <c r="T2267" s="159"/>
      <c r="U2267" s="159"/>
      <c r="V2267" s="159"/>
      <c r="W2267" s="159"/>
      <c r="X2267" s="159"/>
      <c r="Y2267" s="150"/>
      <c r="Z2267" s="150"/>
      <c r="AA2267" s="150"/>
      <c r="AB2267" s="150"/>
      <c r="AC2267" s="150"/>
      <c r="AD2267" s="150"/>
      <c r="AE2267" s="150"/>
      <c r="AF2267" s="150"/>
      <c r="AG2267" s="150" t="s">
        <v>206</v>
      </c>
      <c r="AH2267" s="150"/>
      <c r="AI2267" s="150"/>
      <c r="AJ2267" s="150"/>
      <c r="AK2267" s="150"/>
      <c r="AL2267" s="150"/>
      <c r="AM2267" s="150"/>
      <c r="AN2267" s="150"/>
      <c r="AO2267" s="150"/>
      <c r="AP2267" s="150"/>
      <c r="AQ2267" s="150"/>
      <c r="AR2267" s="150"/>
      <c r="AS2267" s="150"/>
      <c r="AT2267" s="150"/>
      <c r="AU2267" s="150"/>
      <c r="AV2267" s="150"/>
      <c r="AW2267" s="150"/>
      <c r="AX2267" s="150"/>
      <c r="AY2267" s="150"/>
      <c r="AZ2267" s="150"/>
      <c r="BA2267" s="150"/>
      <c r="BB2267" s="150"/>
      <c r="BC2267" s="150"/>
      <c r="BD2267" s="150"/>
      <c r="BE2267" s="150"/>
      <c r="BF2267" s="150"/>
      <c r="BG2267" s="150"/>
      <c r="BH2267" s="150"/>
    </row>
    <row r="2268" spans="1:60" outlineLevel="1" x14ac:dyDescent="0.2">
      <c r="A2268" s="157"/>
      <c r="B2268" s="158"/>
      <c r="C2268" s="271" t="s">
        <v>1981</v>
      </c>
      <c r="D2268" s="272"/>
      <c r="E2268" s="272"/>
      <c r="F2268" s="272"/>
      <c r="G2268" s="272"/>
      <c r="H2268" s="159"/>
      <c r="I2268" s="159"/>
      <c r="J2268" s="159"/>
      <c r="K2268" s="159"/>
      <c r="L2268" s="159"/>
      <c r="M2268" s="159"/>
      <c r="N2268" s="159"/>
      <c r="O2268" s="159"/>
      <c r="P2268" s="159"/>
      <c r="Q2268" s="159"/>
      <c r="R2268" s="159"/>
      <c r="S2268" s="159"/>
      <c r="T2268" s="159"/>
      <c r="U2268" s="159"/>
      <c r="V2268" s="159"/>
      <c r="W2268" s="159"/>
      <c r="X2268" s="159"/>
      <c r="Y2268" s="150"/>
      <c r="Z2268" s="150"/>
      <c r="AA2268" s="150"/>
      <c r="AB2268" s="150"/>
      <c r="AC2268" s="150"/>
      <c r="AD2268" s="150"/>
      <c r="AE2268" s="150"/>
      <c r="AF2268" s="150"/>
      <c r="AG2268" s="150" t="s">
        <v>206</v>
      </c>
      <c r="AH2268" s="150"/>
      <c r="AI2268" s="150"/>
      <c r="AJ2268" s="150"/>
      <c r="AK2268" s="150"/>
      <c r="AL2268" s="150"/>
      <c r="AM2268" s="150"/>
      <c r="AN2268" s="150"/>
      <c r="AO2268" s="150"/>
      <c r="AP2268" s="150"/>
      <c r="AQ2268" s="150"/>
      <c r="AR2268" s="150"/>
      <c r="AS2268" s="150"/>
      <c r="AT2268" s="150"/>
      <c r="AU2268" s="150"/>
      <c r="AV2268" s="150"/>
      <c r="AW2268" s="150"/>
      <c r="AX2268" s="150"/>
      <c r="AY2268" s="150"/>
      <c r="AZ2268" s="150"/>
      <c r="BA2268" s="150"/>
      <c r="BB2268" s="150"/>
      <c r="BC2268" s="150"/>
      <c r="BD2268" s="150"/>
      <c r="BE2268" s="150"/>
      <c r="BF2268" s="150"/>
      <c r="BG2268" s="150"/>
      <c r="BH2268" s="150"/>
    </row>
    <row r="2269" spans="1:60" outlineLevel="1" x14ac:dyDescent="0.2">
      <c r="A2269" s="157"/>
      <c r="B2269" s="158"/>
      <c r="C2269" s="271" t="s">
        <v>2004</v>
      </c>
      <c r="D2269" s="272"/>
      <c r="E2269" s="272"/>
      <c r="F2269" s="272"/>
      <c r="G2269" s="272"/>
      <c r="H2269" s="159"/>
      <c r="I2269" s="159"/>
      <c r="J2269" s="159"/>
      <c r="K2269" s="159"/>
      <c r="L2269" s="159"/>
      <c r="M2269" s="159"/>
      <c r="N2269" s="159"/>
      <c r="O2269" s="159"/>
      <c r="P2269" s="159"/>
      <c r="Q2269" s="159"/>
      <c r="R2269" s="159"/>
      <c r="S2269" s="159"/>
      <c r="T2269" s="159"/>
      <c r="U2269" s="159"/>
      <c r="V2269" s="159"/>
      <c r="W2269" s="159"/>
      <c r="X2269" s="159"/>
      <c r="Y2269" s="150"/>
      <c r="Z2269" s="150"/>
      <c r="AA2269" s="150"/>
      <c r="AB2269" s="150"/>
      <c r="AC2269" s="150"/>
      <c r="AD2269" s="150"/>
      <c r="AE2269" s="150"/>
      <c r="AF2269" s="150"/>
      <c r="AG2269" s="150" t="s">
        <v>206</v>
      </c>
      <c r="AH2269" s="150"/>
      <c r="AI2269" s="150"/>
      <c r="AJ2269" s="150"/>
      <c r="AK2269" s="150"/>
      <c r="AL2269" s="150"/>
      <c r="AM2269" s="150"/>
      <c r="AN2269" s="150"/>
      <c r="AO2269" s="150"/>
      <c r="AP2269" s="150"/>
      <c r="AQ2269" s="150"/>
      <c r="AR2269" s="150"/>
      <c r="AS2269" s="150"/>
      <c r="AT2269" s="150"/>
      <c r="AU2269" s="150"/>
      <c r="AV2269" s="150"/>
      <c r="AW2269" s="150"/>
      <c r="AX2269" s="150"/>
      <c r="AY2269" s="150"/>
      <c r="AZ2269" s="150"/>
      <c r="BA2269" s="150"/>
      <c r="BB2269" s="150"/>
      <c r="BC2269" s="150"/>
      <c r="BD2269" s="150"/>
      <c r="BE2269" s="150"/>
      <c r="BF2269" s="150"/>
      <c r="BG2269" s="150"/>
      <c r="BH2269" s="150"/>
    </row>
    <row r="2270" spans="1:60" outlineLevel="1" x14ac:dyDescent="0.2">
      <c r="A2270" s="157"/>
      <c r="B2270" s="158"/>
      <c r="C2270" s="199" t="s">
        <v>1952</v>
      </c>
      <c r="D2270" s="189"/>
      <c r="E2270" s="190"/>
      <c r="F2270" s="159"/>
      <c r="G2270" s="159"/>
      <c r="H2270" s="159"/>
      <c r="I2270" s="159"/>
      <c r="J2270" s="159"/>
      <c r="K2270" s="159"/>
      <c r="L2270" s="159"/>
      <c r="M2270" s="159"/>
      <c r="N2270" s="159"/>
      <c r="O2270" s="159"/>
      <c r="P2270" s="159"/>
      <c r="Q2270" s="159"/>
      <c r="R2270" s="159"/>
      <c r="S2270" s="159"/>
      <c r="T2270" s="159"/>
      <c r="U2270" s="159"/>
      <c r="V2270" s="159"/>
      <c r="W2270" s="159"/>
      <c r="X2270" s="159"/>
      <c r="Y2270" s="150"/>
      <c r="Z2270" s="150"/>
      <c r="AA2270" s="150"/>
      <c r="AB2270" s="150"/>
      <c r="AC2270" s="150"/>
      <c r="AD2270" s="150"/>
      <c r="AE2270" s="150"/>
      <c r="AF2270" s="150"/>
      <c r="AG2270" s="150" t="s">
        <v>247</v>
      </c>
      <c r="AH2270" s="150">
        <v>0</v>
      </c>
      <c r="AI2270" s="150"/>
      <c r="AJ2270" s="150"/>
      <c r="AK2270" s="150"/>
      <c r="AL2270" s="150"/>
      <c r="AM2270" s="150"/>
      <c r="AN2270" s="150"/>
      <c r="AO2270" s="150"/>
      <c r="AP2270" s="150"/>
      <c r="AQ2270" s="150"/>
      <c r="AR2270" s="150"/>
      <c r="AS2270" s="150"/>
      <c r="AT2270" s="150"/>
      <c r="AU2270" s="150"/>
      <c r="AV2270" s="150"/>
      <c r="AW2270" s="150"/>
      <c r="AX2270" s="150"/>
      <c r="AY2270" s="150"/>
      <c r="AZ2270" s="150"/>
      <c r="BA2270" s="150"/>
      <c r="BB2270" s="150"/>
      <c r="BC2270" s="150"/>
      <c r="BD2270" s="150"/>
      <c r="BE2270" s="150"/>
      <c r="BF2270" s="150"/>
      <c r="BG2270" s="150"/>
      <c r="BH2270" s="150"/>
    </row>
    <row r="2271" spans="1:60" outlineLevel="1" x14ac:dyDescent="0.2">
      <c r="A2271" s="157"/>
      <c r="B2271" s="158"/>
      <c r="C2271" s="199" t="s">
        <v>1885</v>
      </c>
      <c r="D2271" s="189"/>
      <c r="E2271" s="190">
        <v>2</v>
      </c>
      <c r="F2271" s="159"/>
      <c r="G2271" s="159"/>
      <c r="H2271" s="159"/>
      <c r="I2271" s="159"/>
      <c r="J2271" s="159"/>
      <c r="K2271" s="159"/>
      <c r="L2271" s="159"/>
      <c r="M2271" s="159"/>
      <c r="N2271" s="159"/>
      <c r="O2271" s="159"/>
      <c r="P2271" s="159"/>
      <c r="Q2271" s="159"/>
      <c r="R2271" s="159"/>
      <c r="S2271" s="159"/>
      <c r="T2271" s="159"/>
      <c r="U2271" s="159"/>
      <c r="V2271" s="159"/>
      <c r="W2271" s="159"/>
      <c r="X2271" s="159"/>
      <c r="Y2271" s="150"/>
      <c r="Z2271" s="150"/>
      <c r="AA2271" s="150"/>
      <c r="AB2271" s="150"/>
      <c r="AC2271" s="150"/>
      <c r="AD2271" s="150"/>
      <c r="AE2271" s="150"/>
      <c r="AF2271" s="150"/>
      <c r="AG2271" s="150" t="s">
        <v>247</v>
      </c>
      <c r="AH2271" s="150">
        <v>0</v>
      </c>
      <c r="AI2271" s="150"/>
      <c r="AJ2271" s="150"/>
      <c r="AK2271" s="150"/>
      <c r="AL2271" s="150"/>
      <c r="AM2271" s="150"/>
      <c r="AN2271" s="150"/>
      <c r="AO2271" s="150"/>
      <c r="AP2271" s="150"/>
      <c r="AQ2271" s="150"/>
      <c r="AR2271" s="150"/>
      <c r="AS2271" s="150"/>
      <c r="AT2271" s="150"/>
      <c r="AU2271" s="150"/>
      <c r="AV2271" s="150"/>
      <c r="AW2271" s="150"/>
      <c r="AX2271" s="150"/>
      <c r="AY2271" s="150"/>
      <c r="AZ2271" s="150"/>
      <c r="BA2271" s="150"/>
      <c r="BB2271" s="150"/>
      <c r="BC2271" s="150"/>
      <c r="BD2271" s="150"/>
      <c r="BE2271" s="150"/>
      <c r="BF2271" s="150"/>
      <c r="BG2271" s="150"/>
      <c r="BH2271" s="150"/>
    </row>
    <row r="2272" spans="1:60" outlineLevel="1" x14ac:dyDescent="0.2">
      <c r="A2272" s="167">
        <v>351</v>
      </c>
      <c r="B2272" s="168" t="s">
        <v>2005</v>
      </c>
      <c r="C2272" s="184" t="s">
        <v>2006</v>
      </c>
      <c r="D2272" s="169" t="s">
        <v>420</v>
      </c>
      <c r="E2272" s="170">
        <v>1</v>
      </c>
      <c r="F2272" s="171">
        <v>4900</v>
      </c>
      <c r="G2272" s="172">
        <f>ROUND(E2272*F2272,2)</f>
        <v>4900</v>
      </c>
      <c r="H2272" s="171">
        <v>0</v>
      </c>
      <c r="I2272" s="172">
        <f>ROUND(E2272*H2272,2)</f>
        <v>0</v>
      </c>
      <c r="J2272" s="171">
        <v>4900</v>
      </c>
      <c r="K2272" s="172">
        <f>ROUND(E2272*J2272,2)</f>
        <v>4900</v>
      </c>
      <c r="L2272" s="172">
        <v>21</v>
      </c>
      <c r="M2272" s="172">
        <f>G2272*(1+L2272/100)</f>
        <v>5929</v>
      </c>
      <c r="N2272" s="172">
        <v>0</v>
      </c>
      <c r="O2272" s="172">
        <f>ROUND(E2272*N2272,2)</f>
        <v>0</v>
      </c>
      <c r="P2272" s="172">
        <v>0</v>
      </c>
      <c r="Q2272" s="172">
        <f>ROUND(E2272*P2272,2)</f>
        <v>0</v>
      </c>
      <c r="R2272" s="172"/>
      <c r="S2272" s="172" t="s">
        <v>438</v>
      </c>
      <c r="T2272" s="173" t="s">
        <v>202</v>
      </c>
      <c r="U2272" s="159">
        <v>0</v>
      </c>
      <c r="V2272" s="159">
        <f>ROUND(E2272*U2272,2)</f>
        <v>0</v>
      </c>
      <c r="W2272" s="159"/>
      <c r="X2272" s="159" t="s">
        <v>242</v>
      </c>
      <c r="Y2272" s="150"/>
      <c r="Z2272" s="150"/>
      <c r="AA2272" s="150"/>
      <c r="AB2272" s="150"/>
      <c r="AC2272" s="150"/>
      <c r="AD2272" s="150"/>
      <c r="AE2272" s="150"/>
      <c r="AF2272" s="150"/>
      <c r="AG2272" s="150" t="s">
        <v>243</v>
      </c>
      <c r="AH2272" s="150"/>
      <c r="AI2272" s="150"/>
      <c r="AJ2272" s="150"/>
      <c r="AK2272" s="150"/>
      <c r="AL2272" s="150"/>
      <c r="AM2272" s="150"/>
      <c r="AN2272" s="150"/>
      <c r="AO2272" s="150"/>
      <c r="AP2272" s="150"/>
      <c r="AQ2272" s="150"/>
      <c r="AR2272" s="150"/>
      <c r="AS2272" s="150"/>
      <c r="AT2272" s="150"/>
      <c r="AU2272" s="150"/>
      <c r="AV2272" s="150"/>
      <c r="AW2272" s="150"/>
      <c r="AX2272" s="150"/>
      <c r="AY2272" s="150"/>
      <c r="AZ2272" s="150"/>
      <c r="BA2272" s="150"/>
      <c r="BB2272" s="150"/>
      <c r="BC2272" s="150"/>
      <c r="BD2272" s="150"/>
      <c r="BE2272" s="150"/>
      <c r="BF2272" s="150"/>
      <c r="BG2272" s="150"/>
      <c r="BH2272" s="150"/>
    </row>
    <row r="2273" spans="1:60" outlineLevel="1" x14ac:dyDescent="0.2">
      <c r="A2273" s="157"/>
      <c r="B2273" s="158"/>
      <c r="C2273" s="262" t="s">
        <v>2007</v>
      </c>
      <c r="D2273" s="263"/>
      <c r="E2273" s="263"/>
      <c r="F2273" s="263"/>
      <c r="G2273" s="263"/>
      <c r="H2273" s="159"/>
      <c r="I2273" s="159"/>
      <c r="J2273" s="159"/>
      <c r="K2273" s="159"/>
      <c r="L2273" s="159"/>
      <c r="M2273" s="159"/>
      <c r="N2273" s="159"/>
      <c r="O2273" s="159"/>
      <c r="P2273" s="159"/>
      <c r="Q2273" s="159"/>
      <c r="R2273" s="159"/>
      <c r="S2273" s="159"/>
      <c r="T2273" s="159"/>
      <c r="U2273" s="159"/>
      <c r="V2273" s="159"/>
      <c r="W2273" s="159"/>
      <c r="X2273" s="159"/>
      <c r="Y2273" s="150"/>
      <c r="Z2273" s="150"/>
      <c r="AA2273" s="150"/>
      <c r="AB2273" s="150"/>
      <c r="AC2273" s="150"/>
      <c r="AD2273" s="150"/>
      <c r="AE2273" s="150"/>
      <c r="AF2273" s="150"/>
      <c r="AG2273" s="150" t="s">
        <v>206</v>
      </c>
      <c r="AH2273" s="150"/>
      <c r="AI2273" s="150"/>
      <c r="AJ2273" s="150"/>
      <c r="AK2273" s="150"/>
      <c r="AL2273" s="150"/>
      <c r="AM2273" s="150"/>
      <c r="AN2273" s="150"/>
      <c r="AO2273" s="150"/>
      <c r="AP2273" s="150"/>
      <c r="AQ2273" s="150"/>
      <c r="AR2273" s="150"/>
      <c r="AS2273" s="150"/>
      <c r="AT2273" s="150"/>
      <c r="AU2273" s="150"/>
      <c r="AV2273" s="150"/>
      <c r="AW2273" s="150"/>
      <c r="AX2273" s="150"/>
      <c r="AY2273" s="150"/>
      <c r="AZ2273" s="150"/>
      <c r="BA2273" s="150"/>
      <c r="BB2273" s="150"/>
      <c r="BC2273" s="150"/>
      <c r="BD2273" s="150"/>
      <c r="BE2273" s="150"/>
      <c r="BF2273" s="150"/>
      <c r="BG2273" s="150"/>
      <c r="BH2273" s="150"/>
    </row>
    <row r="2274" spans="1:60" outlineLevel="1" x14ac:dyDescent="0.2">
      <c r="A2274" s="157"/>
      <c r="B2274" s="158"/>
      <c r="C2274" s="271" t="s">
        <v>1987</v>
      </c>
      <c r="D2274" s="272"/>
      <c r="E2274" s="272"/>
      <c r="F2274" s="272"/>
      <c r="G2274" s="272"/>
      <c r="H2274" s="159"/>
      <c r="I2274" s="159"/>
      <c r="J2274" s="159"/>
      <c r="K2274" s="159"/>
      <c r="L2274" s="159"/>
      <c r="M2274" s="159"/>
      <c r="N2274" s="159"/>
      <c r="O2274" s="159"/>
      <c r="P2274" s="159"/>
      <c r="Q2274" s="159"/>
      <c r="R2274" s="159"/>
      <c r="S2274" s="159"/>
      <c r="T2274" s="159"/>
      <c r="U2274" s="159"/>
      <c r="V2274" s="159"/>
      <c r="W2274" s="159"/>
      <c r="X2274" s="159"/>
      <c r="Y2274" s="150"/>
      <c r="Z2274" s="150"/>
      <c r="AA2274" s="150"/>
      <c r="AB2274" s="150"/>
      <c r="AC2274" s="150"/>
      <c r="AD2274" s="150"/>
      <c r="AE2274" s="150"/>
      <c r="AF2274" s="150"/>
      <c r="AG2274" s="150" t="s">
        <v>206</v>
      </c>
      <c r="AH2274" s="150"/>
      <c r="AI2274" s="150"/>
      <c r="AJ2274" s="150"/>
      <c r="AK2274" s="150"/>
      <c r="AL2274" s="150"/>
      <c r="AM2274" s="150"/>
      <c r="AN2274" s="150"/>
      <c r="AO2274" s="150"/>
      <c r="AP2274" s="150"/>
      <c r="AQ2274" s="150"/>
      <c r="AR2274" s="150"/>
      <c r="AS2274" s="150"/>
      <c r="AT2274" s="150"/>
      <c r="AU2274" s="150"/>
      <c r="AV2274" s="150"/>
      <c r="AW2274" s="150"/>
      <c r="AX2274" s="150"/>
      <c r="AY2274" s="150"/>
      <c r="AZ2274" s="150"/>
      <c r="BA2274" s="150"/>
      <c r="BB2274" s="150"/>
      <c r="BC2274" s="150"/>
      <c r="BD2274" s="150"/>
      <c r="BE2274" s="150"/>
      <c r="BF2274" s="150"/>
      <c r="BG2274" s="150"/>
      <c r="BH2274" s="150"/>
    </row>
    <row r="2275" spans="1:60" outlineLevel="1" x14ac:dyDescent="0.2">
      <c r="A2275" s="157"/>
      <c r="B2275" s="158"/>
      <c r="C2275" s="271" t="s">
        <v>2008</v>
      </c>
      <c r="D2275" s="272"/>
      <c r="E2275" s="272"/>
      <c r="F2275" s="272"/>
      <c r="G2275" s="272"/>
      <c r="H2275" s="159"/>
      <c r="I2275" s="159"/>
      <c r="J2275" s="159"/>
      <c r="K2275" s="159"/>
      <c r="L2275" s="159"/>
      <c r="M2275" s="159"/>
      <c r="N2275" s="159"/>
      <c r="O2275" s="159"/>
      <c r="P2275" s="159"/>
      <c r="Q2275" s="159"/>
      <c r="R2275" s="159"/>
      <c r="S2275" s="159"/>
      <c r="T2275" s="159"/>
      <c r="U2275" s="159"/>
      <c r="V2275" s="159"/>
      <c r="W2275" s="159"/>
      <c r="X2275" s="159"/>
      <c r="Y2275" s="150"/>
      <c r="Z2275" s="150"/>
      <c r="AA2275" s="150"/>
      <c r="AB2275" s="150"/>
      <c r="AC2275" s="150"/>
      <c r="AD2275" s="150"/>
      <c r="AE2275" s="150"/>
      <c r="AF2275" s="150"/>
      <c r="AG2275" s="150" t="s">
        <v>206</v>
      </c>
      <c r="AH2275" s="150"/>
      <c r="AI2275" s="150"/>
      <c r="AJ2275" s="150"/>
      <c r="AK2275" s="150"/>
      <c r="AL2275" s="150"/>
      <c r="AM2275" s="150"/>
      <c r="AN2275" s="150"/>
      <c r="AO2275" s="150"/>
      <c r="AP2275" s="150"/>
      <c r="AQ2275" s="150"/>
      <c r="AR2275" s="150"/>
      <c r="AS2275" s="150"/>
      <c r="AT2275" s="150"/>
      <c r="AU2275" s="150"/>
      <c r="AV2275" s="150"/>
      <c r="AW2275" s="150"/>
      <c r="AX2275" s="150"/>
      <c r="AY2275" s="150"/>
      <c r="AZ2275" s="150"/>
      <c r="BA2275" s="150"/>
      <c r="BB2275" s="150"/>
      <c r="BC2275" s="150"/>
      <c r="BD2275" s="150"/>
      <c r="BE2275" s="150"/>
      <c r="BF2275" s="150"/>
      <c r="BG2275" s="150"/>
      <c r="BH2275" s="150"/>
    </row>
    <row r="2276" spans="1:60" outlineLevel="1" x14ac:dyDescent="0.2">
      <c r="A2276" s="157"/>
      <c r="B2276" s="158"/>
      <c r="C2276" s="199" t="s">
        <v>1952</v>
      </c>
      <c r="D2276" s="189"/>
      <c r="E2276" s="190"/>
      <c r="F2276" s="159"/>
      <c r="G2276" s="159"/>
      <c r="H2276" s="159"/>
      <c r="I2276" s="159"/>
      <c r="J2276" s="159"/>
      <c r="K2276" s="159"/>
      <c r="L2276" s="159"/>
      <c r="M2276" s="159"/>
      <c r="N2276" s="159"/>
      <c r="O2276" s="159"/>
      <c r="P2276" s="159"/>
      <c r="Q2276" s="159"/>
      <c r="R2276" s="159"/>
      <c r="S2276" s="159"/>
      <c r="T2276" s="159"/>
      <c r="U2276" s="159"/>
      <c r="V2276" s="159"/>
      <c r="W2276" s="159"/>
      <c r="X2276" s="159"/>
      <c r="Y2276" s="150"/>
      <c r="Z2276" s="150"/>
      <c r="AA2276" s="150"/>
      <c r="AB2276" s="150"/>
      <c r="AC2276" s="150"/>
      <c r="AD2276" s="150"/>
      <c r="AE2276" s="150"/>
      <c r="AF2276" s="150"/>
      <c r="AG2276" s="150" t="s">
        <v>247</v>
      </c>
      <c r="AH2276" s="150">
        <v>0</v>
      </c>
      <c r="AI2276" s="150"/>
      <c r="AJ2276" s="150"/>
      <c r="AK2276" s="150"/>
      <c r="AL2276" s="150"/>
      <c r="AM2276" s="150"/>
      <c r="AN2276" s="150"/>
      <c r="AO2276" s="150"/>
      <c r="AP2276" s="150"/>
      <c r="AQ2276" s="150"/>
      <c r="AR2276" s="150"/>
      <c r="AS2276" s="150"/>
      <c r="AT2276" s="150"/>
      <c r="AU2276" s="150"/>
      <c r="AV2276" s="150"/>
      <c r="AW2276" s="150"/>
      <c r="AX2276" s="150"/>
      <c r="AY2276" s="150"/>
      <c r="AZ2276" s="150"/>
      <c r="BA2276" s="150"/>
      <c r="BB2276" s="150"/>
      <c r="BC2276" s="150"/>
      <c r="BD2276" s="150"/>
      <c r="BE2276" s="150"/>
      <c r="BF2276" s="150"/>
      <c r="BG2276" s="150"/>
      <c r="BH2276" s="150"/>
    </row>
    <row r="2277" spans="1:60" outlineLevel="1" x14ac:dyDescent="0.2">
      <c r="A2277" s="157"/>
      <c r="B2277" s="158"/>
      <c r="C2277" s="199" t="s">
        <v>439</v>
      </c>
      <c r="D2277" s="189"/>
      <c r="E2277" s="190">
        <v>1</v>
      </c>
      <c r="F2277" s="159"/>
      <c r="G2277" s="159"/>
      <c r="H2277" s="159"/>
      <c r="I2277" s="159"/>
      <c r="J2277" s="159"/>
      <c r="K2277" s="159"/>
      <c r="L2277" s="159"/>
      <c r="M2277" s="159"/>
      <c r="N2277" s="159"/>
      <c r="O2277" s="159"/>
      <c r="P2277" s="159"/>
      <c r="Q2277" s="159"/>
      <c r="R2277" s="159"/>
      <c r="S2277" s="159"/>
      <c r="T2277" s="159"/>
      <c r="U2277" s="159"/>
      <c r="V2277" s="159"/>
      <c r="W2277" s="159"/>
      <c r="X2277" s="159"/>
      <c r="Y2277" s="150"/>
      <c r="Z2277" s="150"/>
      <c r="AA2277" s="150"/>
      <c r="AB2277" s="150"/>
      <c r="AC2277" s="150"/>
      <c r="AD2277" s="150"/>
      <c r="AE2277" s="150"/>
      <c r="AF2277" s="150"/>
      <c r="AG2277" s="150" t="s">
        <v>247</v>
      </c>
      <c r="AH2277" s="150">
        <v>0</v>
      </c>
      <c r="AI2277" s="150"/>
      <c r="AJ2277" s="150"/>
      <c r="AK2277" s="150"/>
      <c r="AL2277" s="150"/>
      <c r="AM2277" s="150"/>
      <c r="AN2277" s="150"/>
      <c r="AO2277" s="150"/>
      <c r="AP2277" s="150"/>
      <c r="AQ2277" s="150"/>
      <c r="AR2277" s="150"/>
      <c r="AS2277" s="150"/>
      <c r="AT2277" s="150"/>
      <c r="AU2277" s="150"/>
      <c r="AV2277" s="150"/>
      <c r="AW2277" s="150"/>
      <c r="AX2277" s="150"/>
      <c r="AY2277" s="150"/>
      <c r="AZ2277" s="150"/>
      <c r="BA2277" s="150"/>
      <c r="BB2277" s="150"/>
      <c r="BC2277" s="150"/>
      <c r="BD2277" s="150"/>
      <c r="BE2277" s="150"/>
      <c r="BF2277" s="150"/>
      <c r="BG2277" s="150"/>
      <c r="BH2277" s="150"/>
    </row>
    <row r="2278" spans="1:60" ht="22.5" outlineLevel="1" x14ac:dyDescent="0.2">
      <c r="A2278" s="167">
        <v>352</v>
      </c>
      <c r="B2278" s="168" t="s">
        <v>2009</v>
      </c>
      <c r="C2278" s="184" t="s">
        <v>2010</v>
      </c>
      <c r="D2278" s="169" t="s">
        <v>420</v>
      </c>
      <c r="E2278" s="170">
        <v>1</v>
      </c>
      <c r="F2278" s="171">
        <v>18600</v>
      </c>
      <c r="G2278" s="172">
        <f>ROUND(E2278*F2278,2)</f>
        <v>18600</v>
      </c>
      <c r="H2278" s="171">
        <v>0</v>
      </c>
      <c r="I2278" s="172">
        <f>ROUND(E2278*H2278,2)</f>
        <v>0</v>
      </c>
      <c r="J2278" s="171">
        <v>18600</v>
      </c>
      <c r="K2278" s="172">
        <f>ROUND(E2278*J2278,2)</f>
        <v>18600</v>
      </c>
      <c r="L2278" s="172">
        <v>21</v>
      </c>
      <c r="M2278" s="172">
        <f>G2278*(1+L2278/100)</f>
        <v>22506</v>
      </c>
      <c r="N2278" s="172">
        <v>0</v>
      </c>
      <c r="O2278" s="172">
        <f>ROUND(E2278*N2278,2)</f>
        <v>0</v>
      </c>
      <c r="P2278" s="172">
        <v>0</v>
      </c>
      <c r="Q2278" s="172">
        <f>ROUND(E2278*P2278,2)</f>
        <v>0</v>
      </c>
      <c r="R2278" s="172"/>
      <c r="S2278" s="172" t="s">
        <v>438</v>
      </c>
      <c r="T2278" s="173" t="s">
        <v>202</v>
      </c>
      <c r="U2278" s="159">
        <v>0</v>
      </c>
      <c r="V2278" s="159">
        <f>ROUND(E2278*U2278,2)</f>
        <v>0</v>
      </c>
      <c r="W2278" s="159"/>
      <c r="X2278" s="159" t="s">
        <v>242</v>
      </c>
      <c r="Y2278" s="150"/>
      <c r="Z2278" s="150"/>
      <c r="AA2278" s="150"/>
      <c r="AB2278" s="150"/>
      <c r="AC2278" s="150"/>
      <c r="AD2278" s="150"/>
      <c r="AE2278" s="150"/>
      <c r="AF2278" s="150"/>
      <c r="AG2278" s="150" t="s">
        <v>243</v>
      </c>
      <c r="AH2278" s="150"/>
      <c r="AI2278" s="150"/>
      <c r="AJ2278" s="150"/>
      <c r="AK2278" s="150"/>
      <c r="AL2278" s="150"/>
      <c r="AM2278" s="150"/>
      <c r="AN2278" s="150"/>
      <c r="AO2278" s="150"/>
      <c r="AP2278" s="150"/>
      <c r="AQ2278" s="150"/>
      <c r="AR2278" s="150"/>
      <c r="AS2278" s="150"/>
      <c r="AT2278" s="150"/>
      <c r="AU2278" s="150"/>
      <c r="AV2278" s="150"/>
      <c r="AW2278" s="150"/>
      <c r="AX2278" s="150"/>
      <c r="AY2278" s="150"/>
      <c r="AZ2278" s="150"/>
      <c r="BA2278" s="150"/>
      <c r="BB2278" s="150"/>
      <c r="BC2278" s="150"/>
      <c r="BD2278" s="150"/>
      <c r="BE2278" s="150"/>
      <c r="BF2278" s="150"/>
      <c r="BG2278" s="150"/>
      <c r="BH2278" s="150"/>
    </row>
    <row r="2279" spans="1:60" outlineLevel="1" x14ac:dyDescent="0.2">
      <c r="A2279" s="157"/>
      <c r="B2279" s="158"/>
      <c r="C2279" s="262" t="s">
        <v>2011</v>
      </c>
      <c r="D2279" s="263"/>
      <c r="E2279" s="263"/>
      <c r="F2279" s="263"/>
      <c r="G2279" s="263"/>
      <c r="H2279" s="159"/>
      <c r="I2279" s="159"/>
      <c r="J2279" s="159"/>
      <c r="K2279" s="159"/>
      <c r="L2279" s="159"/>
      <c r="M2279" s="159"/>
      <c r="N2279" s="159"/>
      <c r="O2279" s="159"/>
      <c r="P2279" s="159"/>
      <c r="Q2279" s="159"/>
      <c r="R2279" s="159"/>
      <c r="S2279" s="159"/>
      <c r="T2279" s="159"/>
      <c r="U2279" s="159"/>
      <c r="V2279" s="159"/>
      <c r="W2279" s="159"/>
      <c r="X2279" s="159"/>
      <c r="Y2279" s="150"/>
      <c r="Z2279" s="150"/>
      <c r="AA2279" s="150"/>
      <c r="AB2279" s="150"/>
      <c r="AC2279" s="150"/>
      <c r="AD2279" s="150"/>
      <c r="AE2279" s="150"/>
      <c r="AF2279" s="150"/>
      <c r="AG2279" s="150" t="s">
        <v>206</v>
      </c>
      <c r="AH2279" s="150"/>
      <c r="AI2279" s="150"/>
      <c r="AJ2279" s="150"/>
      <c r="AK2279" s="150"/>
      <c r="AL2279" s="150"/>
      <c r="AM2279" s="150"/>
      <c r="AN2279" s="150"/>
      <c r="AO2279" s="150"/>
      <c r="AP2279" s="150"/>
      <c r="AQ2279" s="150"/>
      <c r="AR2279" s="150"/>
      <c r="AS2279" s="150"/>
      <c r="AT2279" s="150"/>
      <c r="AU2279" s="150"/>
      <c r="AV2279" s="150"/>
      <c r="AW2279" s="150"/>
      <c r="AX2279" s="150"/>
      <c r="AY2279" s="150"/>
      <c r="AZ2279" s="150"/>
      <c r="BA2279" s="150"/>
      <c r="BB2279" s="150"/>
      <c r="BC2279" s="150"/>
      <c r="BD2279" s="150"/>
      <c r="BE2279" s="150"/>
      <c r="BF2279" s="150"/>
      <c r="BG2279" s="150"/>
      <c r="BH2279" s="150"/>
    </row>
    <row r="2280" spans="1:60" outlineLevel="1" x14ac:dyDescent="0.2">
      <c r="A2280" s="157"/>
      <c r="B2280" s="158"/>
      <c r="C2280" s="271" t="s">
        <v>2012</v>
      </c>
      <c r="D2280" s="272"/>
      <c r="E2280" s="272"/>
      <c r="F2280" s="272"/>
      <c r="G2280" s="272"/>
      <c r="H2280" s="159"/>
      <c r="I2280" s="159"/>
      <c r="J2280" s="159"/>
      <c r="K2280" s="159"/>
      <c r="L2280" s="159"/>
      <c r="M2280" s="159"/>
      <c r="N2280" s="159"/>
      <c r="O2280" s="159"/>
      <c r="P2280" s="159"/>
      <c r="Q2280" s="159"/>
      <c r="R2280" s="159"/>
      <c r="S2280" s="159"/>
      <c r="T2280" s="159"/>
      <c r="U2280" s="159"/>
      <c r="V2280" s="159"/>
      <c r="W2280" s="159"/>
      <c r="X2280" s="159"/>
      <c r="Y2280" s="150"/>
      <c r="Z2280" s="150"/>
      <c r="AA2280" s="150"/>
      <c r="AB2280" s="150"/>
      <c r="AC2280" s="150"/>
      <c r="AD2280" s="150"/>
      <c r="AE2280" s="150"/>
      <c r="AF2280" s="150"/>
      <c r="AG2280" s="150" t="s">
        <v>206</v>
      </c>
      <c r="AH2280" s="150"/>
      <c r="AI2280" s="150"/>
      <c r="AJ2280" s="150"/>
      <c r="AK2280" s="150"/>
      <c r="AL2280" s="150"/>
      <c r="AM2280" s="150"/>
      <c r="AN2280" s="150"/>
      <c r="AO2280" s="150"/>
      <c r="AP2280" s="150"/>
      <c r="AQ2280" s="150"/>
      <c r="AR2280" s="150"/>
      <c r="AS2280" s="150"/>
      <c r="AT2280" s="150"/>
      <c r="AU2280" s="150"/>
      <c r="AV2280" s="150"/>
      <c r="AW2280" s="150"/>
      <c r="AX2280" s="150"/>
      <c r="AY2280" s="150"/>
      <c r="AZ2280" s="150"/>
      <c r="BA2280" s="150"/>
      <c r="BB2280" s="150"/>
      <c r="BC2280" s="150"/>
      <c r="BD2280" s="150"/>
      <c r="BE2280" s="150"/>
      <c r="BF2280" s="150"/>
      <c r="BG2280" s="150"/>
      <c r="BH2280" s="150"/>
    </row>
    <row r="2281" spans="1:60" outlineLevel="1" x14ac:dyDescent="0.2">
      <c r="A2281" s="157"/>
      <c r="B2281" s="158"/>
      <c r="C2281" s="271" t="s">
        <v>1991</v>
      </c>
      <c r="D2281" s="272"/>
      <c r="E2281" s="272"/>
      <c r="F2281" s="272"/>
      <c r="G2281" s="272"/>
      <c r="H2281" s="159"/>
      <c r="I2281" s="159"/>
      <c r="J2281" s="159"/>
      <c r="K2281" s="159"/>
      <c r="L2281" s="159"/>
      <c r="M2281" s="159"/>
      <c r="N2281" s="159"/>
      <c r="O2281" s="159"/>
      <c r="P2281" s="159"/>
      <c r="Q2281" s="159"/>
      <c r="R2281" s="159"/>
      <c r="S2281" s="159"/>
      <c r="T2281" s="159"/>
      <c r="U2281" s="159"/>
      <c r="V2281" s="159"/>
      <c r="W2281" s="159"/>
      <c r="X2281" s="159"/>
      <c r="Y2281" s="150"/>
      <c r="Z2281" s="150"/>
      <c r="AA2281" s="150"/>
      <c r="AB2281" s="150"/>
      <c r="AC2281" s="150"/>
      <c r="AD2281" s="150"/>
      <c r="AE2281" s="150"/>
      <c r="AF2281" s="150"/>
      <c r="AG2281" s="150" t="s">
        <v>206</v>
      </c>
      <c r="AH2281" s="150"/>
      <c r="AI2281" s="150"/>
      <c r="AJ2281" s="150"/>
      <c r="AK2281" s="150"/>
      <c r="AL2281" s="150"/>
      <c r="AM2281" s="150"/>
      <c r="AN2281" s="150"/>
      <c r="AO2281" s="150"/>
      <c r="AP2281" s="150"/>
      <c r="AQ2281" s="150"/>
      <c r="AR2281" s="150"/>
      <c r="AS2281" s="150"/>
      <c r="AT2281" s="150"/>
      <c r="AU2281" s="150"/>
      <c r="AV2281" s="150"/>
      <c r="AW2281" s="150"/>
      <c r="AX2281" s="150"/>
      <c r="AY2281" s="150"/>
      <c r="AZ2281" s="150"/>
      <c r="BA2281" s="150"/>
      <c r="BB2281" s="150"/>
      <c r="BC2281" s="150"/>
      <c r="BD2281" s="150"/>
      <c r="BE2281" s="150"/>
      <c r="BF2281" s="150"/>
      <c r="BG2281" s="150"/>
      <c r="BH2281" s="150"/>
    </row>
    <row r="2282" spans="1:60" outlineLevel="1" x14ac:dyDescent="0.2">
      <c r="A2282" s="157"/>
      <c r="B2282" s="158"/>
      <c r="C2282" s="271" t="s">
        <v>1981</v>
      </c>
      <c r="D2282" s="272"/>
      <c r="E2282" s="272"/>
      <c r="F2282" s="272"/>
      <c r="G2282" s="272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9"/>
      <c r="T2282" s="159"/>
      <c r="U2282" s="159"/>
      <c r="V2282" s="159"/>
      <c r="W2282" s="159"/>
      <c r="X2282" s="159"/>
      <c r="Y2282" s="150"/>
      <c r="Z2282" s="150"/>
      <c r="AA2282" s="150"/>
      <c r="AB2282" s="150"/>
      <c r="AC2282" s="150"/>
      <c r="AD2282" s="150"/>
      <c r="AE2282" s="150"/>
      <c r="AF2282" s="150"/>
      <c r="AG2282" s="150" t="s">
        <v>206</v>
      </c>
      <c r="AH2282" s="150"/>
      <c r="AI2282" s="150"/>
      <c r="AJ2282" s="150"/>
      <c r="AK2282" s="150"/>
      <c r="AL2282" s="150"/>
      <c r="AM2282" s="150"/>
      <c r="AN2282" s="150"/>
      <c r="AO2282" s="150"/>
      <c r="AP2282" s="150"/>
      <c r="AQ2282" s="150"/>
      <c r="AR2282" s="150"/>
      <c r="AS2282" s="150"/>
      <c r="AT2282" s="150"/>
      <c r="AU2282" s="150"/>
      <c r="AV2282" s="150"/>
      <c r="AW2282" s="150"/>
      <c r="AX2282" s="150"/>
      <c r="AY2282" s="150"/>
      <c r="AZ2282" s="150"/>
      <c r="BA2282" s="150"/>
      <c r="BB2282" s="150"/>
      <c r="BC2282" s="150"/>
      <c r="BD2282" s="150"/>
      <c r="BE2282" s="150"/>
      <c r="BF2282" s="150"/>
      <c r="BG2282" s="150"/>
      <c r="BH2282" s="150"/>
    </row>
    <row r="2283" spans="1:60" outlineLevel="1" x14ac:dyDescent="0.2">
      <c r="A2283" s="157"/>
      <c r="B2283" s="158"/>
      <c r="C2283" s="271" t="s">
        <v>2004</v>
      </c>
      <c r="D2283" s="272"/>
      <c r="E2283" s="272"/>
      <c r="F2283" s="272"/>
      <c r="G2283" s="272"/>
      <c r="H2283" s="159"/>
      <c r="I2283" s="159"/>
      <c r="J2283" s="159"/>
      <c r="K2283" s="159"/>
      <c r="L2283" s="159"/>
      <c r="M2283" s="159"/>
      <c r="N2283" s="159"/>
      <c r="O2283" s="159"/>
      <c r="P2283" s="159"/>
      <c r="Q2283" s="159"/>
      <c r="R2283" s="159"/>
      <c r="S2283" s="159"/>
      <c r="T2283" s="159"/>
      <c r="U2283" s="159"/>
      <c r="V2283" s="159"/>
      <c r="W2283" s="159"/>
      <c r="X2283" s="159"/>
      <c r="Y2283" s="150"/>
      <c r="Z2283" s="150"/>
      <c r="AA2283" s="150"/>
      <c r="AB2283" s="150"/>
      <c r="AC2283" s="150"/>
      <c r="AD2283" s="150"/>
      <c r="AE2283" s="150"/>
      <c r="AF2283" s="150"/>
      <c r="AG2283" s="150" t="s">
        <v>206</v>
      </c>
      <c r="AH2283" s="150"/>
      <c r="AI2283" s="150"/>
      <c r="AJ2283" s="150"/>
      <c r="AK2283" s="150"/>
      <c r="AL2283" s="150"/>
      <c r="AM2283" s="150"/>
      <c r="AN2283" s="150"/>
      <c r="AO2283" s="150"/>
      <c r="AP2283" s="150"/>
      <c r="AQ2283" s="150"/>
      <c r="AR2283" s="150"/>
      <c r="AS2283" s="150"/>
      <c r="AT2283" s="150"/>
      <c r="AU2283" s="150"/>
      <c r="AV2283" s="150"/>
      <c r="AW2283" s="150"/>
      <c r="AX2283" s="150"/>
      <c r="AY2283" s="150"/>
      <c r="AZ2283" s="150"/>
      <c r="BA2283" s="150"/>
      <c r="BB2283" s="150"/>
      <c r="BC2283" s="150"/>
      <c r="BD2283" s="150"/>
      <c r="BE2283" s="150"/>
      <c r="BF2283" s="150"/>
      <c r="BG2283" s="150"/>
      <c r="BH2283" s="150"/>
    </row>
    <row r="2284" spans="1:60" outlineLevel="1" x14ac:dyDescent="0.2">
      <c r="A2284" s="157"/>
      <c r="B2284" s="158"/>
      <c r="C2284" s="271" t="s">
        <v>1983</v>
      </c>
      <c r="D2284" s="272"/>
      <c r="E2284" s="272"/>
      <c r="F2284" s="272"/>
      <c r="G2284" s="272"/>
      <c r="H2284" s="159"/>
      <c r="I2284" s="159"/>
      <c r="J2284" s="159"/>
      <c r="K2284" s="159"/>
      <c r="L2284" s="159"/>
      <c r="M2284" s="159"/>
      <c r="N2284" s="159"/>
      <c r="O2284" s="159"/>
      <c r="P2284" s="159"/>
      <c r="Q2284" s="159"/>
      <c r="R2284" s="159"/>
      <c r="S2284" s="159"/>
      <c r="T2284" s="159"/>
      <c r="U2284" s="159"/>
      <c r="V2284" s="159"/>
      <c r="W2284" s="159"/>
      <c r="X2284" s="159"/>
      <c r="Y2284" s="150"/>
      <c r="Z2284" s="150"/>
      <c r="AA2284" s="150"/>
      <c r="AB2284" s="150"/>
      <c r="AC2284" s="150"/>
      <c r="AD2284" s="150"/>
      <c r="AE2284" s="150"/>
      <c r="AF2284" s="150"/>
      <c r="AG2284" s="150" t="s">
        <v>206</v>
      </c>
      <c r="AH2284" s="150"/>
      <c r="AI2284" s="150"/>
      <c r="AJ2284" s="150"/>
      <c r="AK2284" s="150"/>
      <c r="AL2284" s="150"/>
      <c r="AM2284" s="150"/>
      <c r="AN2284" s="150"/>
      <c r="AO2284" s="150"/>
      <c r="AP2284" s="150"/>
      <c r="AQ2284" s="150"/>
      <c r="AR2284" s="150"/>
      <c r="AS2284" s="150"/>
      <c r="AT2284" s="150"/>
      <c r="AU2284" s="150"/>
      <c r="AV2284" s="150"/>
      <c r="AW2284" s="150"/>
      <c r="AX2284" s="150"/>
      <c r="AY2284" s="150"/>
      <c r="AZ2284" s="150"/>
      <c r="BA2284" s="150"/>
      <c r="BB2284" s="150"/>
      <c r="BC2284" s="150"/>
      <c r="BD2284" s="150"/>
      <c r="BE2284" s="150"/>
      <c r="BF2284" s="150"/>
      <c r="BG2284" s="150"/>
      <c r="BH2284" s="150"/>
    </row>
    <row r="2285" spans="1:60" outlineLevel="1" x14ac:dyDescent="0.2">
      <c r="A2285" s="157"/>
      <c r="B2285" s="158"/>
      <c r="C2285" s="271" t="s">
        <v>2013</v>
      </c>
      <c r="D2285" s="272"/>
      <c r="E2285" s="272"/>
      <c r="F2285" s="272"/>
      <c r="G2285" s="272"/>
      <c r="H2285" s="159"/>
      <c r="I2285" s="159"/>
      <c r="J2285" s="159"/>
      <c r="K2285" s="159"/>
      <c r="L2285" s="159"/>
      <c r="M2285" s="159"/>
      <c r="N2285" s="159"/>
      <c r="O2285" s="159"/>
      <c r="P2285" s="159"/>
      <c r="Q2285" s="159"/>
      <c r="R2285" s="159"/>
      <c r="S2285" s="159"/>
      <c r="T2285" s="159"/>
      <c r="U2285" s="159"/>
      <c r="V2285" s="159"/>
      <c r="W2285" s="159"/>
      <c r="X2285" s="159"/>
      <c r="Y2285" s="150"/>
      <c r="Z2285" s="150"/>
      <c r="AA2285" s="150"/>
      <c r="AB2285" s="150"/>
      <c r="AC2285" s="150"/>
      <c r="AD2285" s="150"/>
      <c r="AE2285" s="150"/>
      <c r="AF2285" s="150"/>
      <c r="AG2285" s="150" t="s">
        <v>206</v>
      </c>
      <c r="AH2285" s="150"/>
      <c r="AI2285" s="150"/>
      <c r="AJ2285" s="150"/>
      <c r="AK2285" s="150"/>
      <c r="AL2285" s="150"/>
      <c r="AM2285" s="150"/>
      <c r="AN2285" s="150"/>
      <c r="AO2285" s="150"/>
      <c r="AP2285" s="150"/>
      <c r="AQ2285" s="150"/>
      <c r="AR2285" s="150"/>
      <c r="AS2285" s="150"/>
      <c r="AT2285" s="150"/>
      <c r="AU2285" s="150"/>
      <c r="AV2285" s="150"/>
      <c r="AW2285" s="150"/>
      <c r="AX2285" s="150"/>
      <c r="AY2285" s="150"/>
      <c r="AZ2285" s="150"/>
      <c r="BA2285" s="150"/>
      <c r="BB2285" s="150"/>
      <c r="BC2285" s="150"/>
      <c r="BD2285" s="150"/>
      <c r="BE2285" s="150"/>
      <c r="BF2285" s="150"/>
      <c r="BG2285" s="150"/>
      <c r="BH2285" s="150"/>
    </row>
    <row r="2286" spans="1:60" outlineLevel="1" x14ac:dyDescent="0.2">
      <c r="A2286" s="157"/>
      <c r="B2286" s="158"/>
      <c r="C2286" s="199" t="s">
        <v>1952</v>
      </c>
      <c r="D2286" s="189"/>
      <c r="E2286" s="190"/>
      <c r="F2286" s="159"/>
      <c r="G2286" s="159"/>
      <c r="H2286" s="159"/>
      <c r="I2286" s="159"/>
      <c r="J2286" s="159"/>
      <c r="K2286" s="159"/>
      <c r="L2286" s="159"/>
      <c r="M2286" s="159"/>
      <c r="N2286" s="159"/>
      <c r="O2286" s="159"/>
      <c r="P2286" s="159"/>
      <c r="Q2286" s="159"/>
      <c r="R2286" s="159"/>
      <c r="S2286" s="159"/>
      <c r="T2286" s="159"/>
      <c r="U2286" s="159"/>
      <c r="V2286" s="159"/>
      <c r="W2286" s="159"/>
      <c r="X2286" s="159"/>
      <c r="Y2286" s="150"/>
      <c r="Z2286" s="150"/>
      <c r="AA2286" s="150"/>
      <c r="AB2286" s="150"/>
      <c r="AC2286" s="150"/>
      <c r="AD2286" s="150"/>
      <c r="AE2286" s="150"/>
      <c r="AF2286" s="150"/>
      <c r="AG2286" s="150" t="s">
        <v>247</v>
      </c>
      <c r="AH2286" s="150">
        <v>0</v>
      </c>
      <c r="AI2286" s="150"/>
      <c r="AJ2286" s="150"/>
      <c r="AK2286" s="150"/>
      <c r="AL2286" s="150"/>
      <c r="AM2286" s="150"/>
      <c r="AN2286" s="150"/>
      <c r="AO2286" s="150"/>
      <c r="AP2286" s="150"/>
      <c r="AQ2286" s="150"/>
      <c r="AR2286" s="150"/>
      <c r="AS2286" s="150"/>
      <c r="AT2286" s="150"/>
      <c r="AU2286" s="150"/>
      <c r="AV2286" s="150"/>
      <c r="AW2286" s="150"/>
      <c r="AX2286" s="150"/>
      <c r="AY2286" s="150"/>
      <c r="AZ2286" s="150"/>
      <c r="BA2286" s="150"/>
      <c r="BB2286" s="150"/>
      <c r="BC2286" s="150"/>
      <c r="BD2286" s="150"/>
      <c r="BE2286" s="150"/>
      <c r="BF2286" s="150"/>
      <c r="BG2286" s="150"/>
      <c r="BH2286" s="150"/>
    </row>
    <row r="2287" spans="1:60" outlineLevel="1" x14ac:dyDescent="0.2">
      <c r="A2287" s="157"/>
      <c r="B2287" s="158"/>
      <c r="C2287" s="199" t="s">
        <v>439</v>
      </c>
      <c r="D2287" s="189"/>
      <c r="E2287" s="190">
        <v>1</v>
      </c>
      <c r="F2287" s="159"/>
      <c r="G2287" s="159"/>
      <c r="H2287" s="159"/>
      <c r="I2287" s="159"/>
      <c r="J2287" s="159"/>
      <c r="K2287" s="159"/>
      <c r="L2287" s="159"/>
      <c r="M2287" s="159"/>
      <c r="N2287" s="159"/>
      <c r="O2287" s="159"/>
      <c r="P2287" s="159"/>
      <c r="Q2287" s="159"/>
      <c r="R2287" s="159"/>
      <c r="S2287" s="159"/>
      <c r="T2287" s="159"/>
      <c r="U2287" s="159"/>
      <c r="V2287" s="159"/>
      <c r="W2287" s="159"/>
      <c r="X2287" s="159"/>
      <c r="Y2287" s="150"/>
      <c r="Z2287" s="150"/>
      <c r="AA2287" s="150"/>
      <c r="AB2287" s="150"/>
      <c r="AC2287" s="150"/>
      <c r="AD2287" s="150"/>
      <c r="AE2287" s="150"/>
      <c r="AF2287" s="150"/>
      <c r="AG2287" s="150" t="s">
        <v>247</v>
      </c>
      <c r="AH2287" s="150">
        <v>0</v>
      </c>
      <c r="AI2287" s="150"/>
      <c r="AJ2287" s="150"/>
      <c r="AK2287" s="150"/>
      <c r="AL2287" s="150"/>
      <c r="AM2287" s="150"/>
      <c r="AN2287" s="150"/>
      <c r="AO2287" s="150"/>
      <c r="AP2287" s="150"/>
      <c r="AQ2287" s="150"/>
      <c r="AR2287" s="150"/>
      <c r="AS2287" s="150"/>
      <c r="AT2287" s="150"/>
      <c r="AU2287" s="150"/>
      <c r="AV2287" s="150"/>
      <c r="AW2287" s="150"/>
      <c r="AX2287" s="150"/>
      <c r="AY2287" s="150"/>
      <c r="AZ2287" s="150"/>
      <c r="BA2287" s="150"/>
      <c r="BB2287" s="150"/>
      <c r="BC2287" s="150"/>
      <c r="BD2287" s="150"/>
      <c r="BE2287" s="150"/>
      <c r="BF2287" s="150"/>
      <c r="BG2287" s="150"/>
      <c r="BH2287" s="150"/>
    </row>
    <row r="2288" spans="1:60" ht="22.5" outlineLevel="1" x14ac:dyDescent="0.2">
      <c r="A2288" s="167">
        <v>353</v>
      </c>
      <c r="B2288" s="168" t="s">
        <v>2014</v>
      </c>
      <c r="C2288" s="184" t="s">
        <v>2015</v>
      </c>
      <c r="D2288" s="169" t="s">
        <v>240</v>
      </c>
      <c r="E2288" s="170">
        <v>70</v>
      </c>
      <c r="F2288" s="171">
        <v>820</v>
      </c>
      <c r="G2288" s="172">
        <f>ROUND(E2288*F2288,2)</f>
        <v>57400</v>
      </c>
      <c r="H2288" s="171">
        <v>0</v>
      </c>
      <c r="I2288" s="172">
        <f>ROUND(E2288*H2288,2)</f>
        <v>0</v>
      </c>
      <c r="J2288" s="171">
        <v>820</v>
      </c>
      <c r="K2288" s="172">
        <f>ROUND(E2288*J2288,2)</f>
        <v>57400</v>
      </c>
      <c r="L2288" s="172">
        <v>21</v>
      </c>
      <c r="M2288" s="172">
        <f>G2288*(1+L2288/100)</f>
        <v>69454</v>
      </c>
      <c r="N2288" s="172">
        <v>0</v>
      </c>
      <c r="O2288" s="172">
        <f>ROUND(E2288*N2288,2)</f>
        <v>0</v>
      </c>
      <c r="P2288" s="172">
        <v>0</v>
      </c>
      <c r="Q2288" s="172">
        <f>ROUND(E2288*P2288,2)</f>
        <v>0</v>
      </c>
      <c r="R2288" s="172"/>
      <c r="S2288" s="172" t="s">
        <v>438</v>
      </c>
      <c r="T2288" s="173" t="s">
        <v>202</v>
      </c>
      <c r="U2288" s="159">
        <v>0</v>
      </c>
      <c r="V2288" s="159">
        <f>ROUND(E2288*U2288,2)</f>
        <v>0</v>
      </c>
      <c r="W2288" s="159"/>
      <c r="X2288" s="159" t="s">
        <v>242</v>
      </c>
      <c r="Y2288" s="150"/>
      <c r="Z2288" s="150"/>
      <c r="AA2288" s="150"/>
      <c r="AB2288" s="150"/>
      <c r="AC2288" s="150"/>
      <c r="AD2288" s="150"/>
      <c r="AE2288" s="150"/>
      <c r="AF2288" s="150"/>
      <c r="AG2288" s="150" t="s">
        <v>243</v>
      </c>
      <c r="AH2288" s="150"/>
      <c r="AI2288" s="150"/>
      <c r="AJ2288" s="150"/>
      <c r="AK2288" s="150"/>
      <c r="AL2288" s="150"/>
      <c r="AM2288" s="150"/>
      <c r="AN2288" s="150"/>
      <c r="AO2288" s="150"/>
      <c r="AP2288" s="150"/>
      <c r="AQ2288" s="150"/>
      <c r="AR2288" s="150"/>
      <c r="AS2288" s="150"/>
      <c r="AT2288" s="150"/>
      <c r="AU2288" s="150"/>
      <c r="AV2288" s="150"/>
      <c r="AW2288" s="150"/>
      <c r="AX2288" s="150"/>
      <c r="AY2288" s="150"/>
      <c r="AZ2288" s="150"/>
      <c r="BA2288" s="150"/>
      <c r="BB2288" s="150"/>
      <c r="BC2288" s="150"/>
      <c r="BD2288" s="150"/>
      <c r="BE2288" s="150"/>
      <c r="BF2288" s="150"/>
      <c r="BG2288" s="150"/>
      <c r="BH2288" s="150"/>
    </row>
    <row r="2289" spans="1:60" outlineLevel="1" x14ac:dyDescent="0.2">
      <c r="A2289" s="157"/>
      <c r="B2289" s="158"/>
      <c r="C2289" s="262" t="s">
        <v>2016</v>
      </c>
      <c r="D2289" s="263"/>
      <c r="E2289" s="263"/>
      <c r="F2289" s="263"/>
      <c r="G2289" s="263"/>
      <c r="H2289" s="159"/>
      <c r="I2289" s="159"/>
      <c r="J2289" s="159"/>
      <c r="K2289" s="159"/>
      <c r="L2289" s="159"/>
      <c r="M2289" s="159"/>
      <c r="N2289" s="159"/>
      <c r="O2289" s="159"/>
      <c r="P2289" s="159"/>
      <c r="Q2289" s="159"/>
      <c r="R2289" s="159"/>
      <c r="S2289" s="159"/>
      <c r="T2289" s="159"/>
      <c r="U2289" s="159"/>
      <c r="V2289" s="159"/>
      <c r="W2289" s="159"/>
      <c r="X2289" s="159"/>
      <c r="Y2289" s="150"/>
      <c r="Z2289" s="150"/>
      <c r="AA2289" s="150"/>
      <c r="AB2289" s="150"/>
      <c r="AC2289" s="150"/>
      <c r="AD2289" s="150"/>
      <c r="AE2289" s="150"/>
      <c r="AF2289" s="150"/>
      <c r="AG2289" s="150" t="s">
        <v>206</v>
      </c>
      <c r="AH2289" s="150"/>
      <c r="AI2289" s="150"/>
      <c r="AJ2289" s="150"/>
      <c r="AK2289" s="150"/>
      <c r="AL2289" s="150"/>
      <c r="AM2289" s="150"/>
      <c r="AN2289" s="150"/>
      <c r="AO2289" s="150"/>
      <c r="AP2289" s="150"/>
      <c r="AQ2289" s="150"/>
      <c r="AR2289" s="150"/>
      <c r="AS2289" s="150"/>
      <c r="AT2289" s="150"/>
      <c r="AU2289" s="150"/>
      <c r="AV2289" s="150"/>
      <c r="AW2289" s="150"/>
      <c r="AX2289" s="150"/>
      <c r="AY2289" s="150"/>
      <c r="AZ2289" s="150"/>
      <c r="BA2289" s="150"/>
      <c r="BB2289" s="150"/>
      <c r="BC2289" s="150"/>
      <c r="BD2289" s="150"/>
      <c r="BE2289" s="150"/>
      <c r="BF2289" s="150"/>
      <c r="BG2289" s="150"/>
      <c r="BH2289" s="150"/>
    </row>
    <row r="2290" spans="1:60" outlineLevel="1" x14ac:dyDescent="0.2">
      <c r="A2290" s="157"/>
      <c r="B2290" s="158"/>
      <c r="C2290" s="271" t="s">
        <v>2017</v>
      </c>
      <c r="D2290" s="272"/>
      <c r="E2290" s="272"/>
      <c r="F2290" s="272"/>
      <c r="G2290" s="272"/>
      <c r="H2290" s="159"/>
      <c r="I2290" s="159"/>
      <c r="J2290" s="159"/>
      <c r="K2290" s="159"/>
      <c r="L2290" s="159"/>
      <c r="M2290" s="159"/>
      <c r="N2290" s="159"/>
      <c r="O2290" s="159"/>
      <c r="P2290" s="159"/>
      <c r="Q2290" s="159"/>
      <c r="R2290" s="159"/>
      <c r="S2290" s="159"/>
      <c r="T2290" s="159"/>
      <c r="U2290" s="159"/>
      <c r="V2290" s="159"/>
      <c r="W2290" s="159"/>
      <c r="X2290" s="159"/>
      <c r="Y2290" s="150"/>
      <c r="Z2290" s="150"/>
      <c r="AA2290" s="150"/>
      <c r="AB2290" s="150"/>
      <c r="AC2290" s="150"/>
      <c r="AD2290" s="150"/>
      <c r="AE2290" s="150"/>
      <c r="AF2290" s="150"/>
      <c r="AG2290" s="150" t="s">
        <v>206</v>
      </c>
      <c r="AH2290" s="150"/>
      <c r="AI2290" s="150"/>
      <c r="AJ2290" s="150"/>
      <c r="AK2290" s="150"/>
      <c r="AL2290" s="150"/>
      <c r="AM2290" s="150"/>
      <c r="AN2290" s="150"/>
      <c r="AO2290" s="150"/>
      <c r="AP2290" s="150"/>
      <c r="AQ2290" s="150"/>
      <c r="AR2290" s="150"/>
      <c r="AS2290" s="150"/>
      <c r="AT2290" s="150"/>
      <c r="AU2290" s="150"/>
      <c r="AV2290" s="150"/>
      <c r="AW2290" s="150"/>
      <c r="AX2290" s="150"/>
      <c r="AY2290" s="150"/>
      <c r="AZ2290" s="150"/>
      <c r="BA2290" s="150"/>
      <c r="BB2290" s="150"/>
      <c r="BC2290" s="150"/>
      <c r="BD2290" s="150"/>
      <c r="BE2290" s="150"/>
      <c r="BF2290" s="150"/>
      <c r="BG2290" s="150"/>
      <c r="BH2290" s="150"/>
    </row>
    <row r="2291" spans="1:60" outlineLevel="1" x14ac:dyDescent="0.2">
      <c r="A2291" s="157"/>
      <c r="B2291" s="158"/>
      <c r="C2291" s="271" t="s">
        <v>2018</v>
      </c>
      <c r="D2291" s="272"/>
      <c r="E2291" s="272"/>
      <c r="F2291" s="272"/>
      <c r="G2291" s="272"/>
      <c r="H2291" s="159"/>
      <c r="I2291" s="159"/>
      <c r="J2291" s="159"/>
      <c r="K2291" s="159"/>
      <c r="L2291" s="159"/>
      <c r="M2291" s="159"/>
      <c r="N2291" s="159"/>
      <c r="O2291" s="159"/>
      <c r="P2291" s="159"/>
      <c r="Q2291" s="159"/>
      <c r="R2291" s="159"/>
      <c r="S2291" s="159"/>
      <c r="T2291" s="159"/>
      <c r="U2291" s="159"/>
      <c r="V2291" s="159"/>
      <c r="W2291" s="159"/>
      <c r="X2291" s="159"/>
      <c r="Y2291" s="150"/>
      <c r="Z2291" s="150"/>
      <c r="AA2291" s="150"/>
      <c r="AB2291" s="150"/>
      <c r="AC2291" s="150"/>
      <c r="AD2291" s="150"/>
      <c r="AE2291" s="150"/>
      <c r="AF2291" s="150"/>
      <c r="AG2291" s="150" t="s">
        <v>206</v>
      </c>
      <c r="AH2291" s="150"/>
      <c r="AI2291" s="150"/>
      <c r="AJ2291" s="150"/>
      <c r="AK2291" s="150"/>
      <c r="AL2291" s="150"/>
      <c r="AM2291" s="150"/>
      <c r="AN2291" s="150"/>
      <c r="AO2291" s="150"/>
      <c r="AP2291" s="150"/>
      <c r="AQ2291" s="150"/>
      <c r="AR2291" s="150"/>
      <c r="AS2291" s="150"/>
      <c r="AT2291" s="150"/>
      <c r="AU2291" s="150"/>
      <c r="AV2291" s="150"/>
      <c r="AW2291" s="150"/>
      <c r="AX2291" s="150"/>
      <c r="AY2291" s="150"/>
      <c r="AZ2291" s="150"/>
      <c r="BA2291" s="150"/>
      <c r="BB2291" s="150"/>
      <c r="BC2291" s="150"/>
      <c r="BD2291" s="150"/>
      <c r="BE2291" s="150"/>
      <c r="BF2291" s="150"/>
      <c r="BG2291" s="150"/>
      <c r="BH2291" s="150"/>
    </row>
    <row r="2292" spans="1:60" outlineLevel="1" x14ac:dyDescent="0.2">
      <c r="A2292" s="157"/>
      <c r="B2292" s="158"/>
      <c r="C2292" s="271" t="s">
        <v>2019</v>
      </c>
      <c r="D2292" s="272"/>
      <c r="E2292" s="272"/>
      <c r="F2292" s="272"/>
      <c r="G2292" s="272"/>
      <c r="H2292" s="159"/>
      <c r="I2292" s="159"/>
      <c r="J2292" s="159"/>
      <c r="K2292" s="159"/>
      <c r="L2292" s="159"/>
      <c r="M2292" s="159"/>
      <c r="N2292" s="159"/>
      <c r="O2292" s="159"/>
      <c r="P2292" s="159"/>
      <c r="Q2292" s="159"/>
      <c r="R2292" s="159"/>
      <c r="S2292" s="159"/>
      <c r="T2292" s="159"/>
      <c r="U2292" s="159"/>
      <c r="V2292" s="159"/>
      <c r="W2292" s="159"/>
      <c r="X2292" s="159"/>
      <c r="Y2292" s="150"/>
      <c r="Z2292" s="150"/>
      <c r="AA2292" s="150"/>
      <c r="AB2292" s="150"/>
      <c r="AC2292" s="150"/>
      <c r="AD2292" s="150"/>
      <c r="AE2292" s="150"/>
      <c r="AF2292" s="150"/>
      <c r="AG2292" s="150" t="s">
        <v>206</v>
      </c>
      <c r="AH2292" s="150"/>
      <c r="AI2292" s="150"/>
      <c r="AJ2292" s="150"/>
      <c r="AK2292" s="150"/>
      <c r="AL2292" s="150"/>
      <c r="AM2292" s="150"/>
      <c r="AN2292" s="150"/>
      <c r="AO2292" s="150"/>
      <c r="AP2292" s="150"/>
      <c r="AQ2292" s="150"/>
      <c r="AR2292" s="150"/>
      <c r="AS2292" s="150"/>
      <c r="AT2292" s="150"/>
      <c r="AU2292" s="150"/>
      <c r="AV2292" s="150"/>
      <c r="AW2292" s="150"/>
      <c r="AX2292" s="150"/>
      <c r="AY2292" s="150"/>
      <c r="AZ2292" s="150"/>
      <c r="BA2292" s="150"/>
      <c r="BB2292" s="150"/>
      <c r="BC2292" s="150"/>
      <c r="BD2292" s="150"/>
      <c r="BE2292" s="150"/>
      <c r="BF2292" s="150"/>
      <c r="BG2292" s="150"/>
      <c r="BH2292" s="150"/>
    </row>
    <row r="2293" spans="1:60" outlineLevel="1" x14ac:dyDescent="0.2">
      <c r="A2293" s="157"/>
      <c r="B2293" s="158"/>
      <c r="C2293" s="271" t="s">
        <v>2020</v>
      </c>
      <c r="D2293" s="272"/>
      <c r="E2293" s="272"/>
      <c r="F2293" s="272"/>
      <c r="G2293" s="272"/>
      <c r="H2293" s="159"/>
      <c r="I2293" s="159"/>
      <c r="J2293" s="159"/>
      <c r="K2293" s="159"/>
      <c r="L2293" s="159"/>
      <c r="M2293" s="159"/>
      <c r="N2293" s="159"/>
      <c r="O2293" s="159"/>
      <c r="P2293" s="159"/>
      <c r="Q2293" s="159"/>
      <c r="R2293" s="159"/>
      <c r="S2293" s="159"/>
      <c r="T2293" s="159"/>
      <c r="U2293" s="159"/>
      <c r="V2293" s="159"/>
      <c r="W2293" s="159"/>
      <c r="X2293" s="159"/>
      <c r="Y2293" s="150"/>
      <c r="Z2293" s="150"/>
      <c r="AA2293" s="150"/>
      <c r="AB2293" s="150"/>
      <c r="AC2293" s="150"/>
      <c r="AD2293" s="150"/>
      <c r="AE2293" s="150"/>
      <c r="AF2293" s="150"/>
      <c r="AG2293" s="150" t="s">
        <v>206</v>
      </c>
      <c r="AH2293" s="150"/>
      <c r="AI2293" s="150"/>
      <c r="AJ2293" s="150"/>
      <c r="AK2293" s="150"/>
      <c r="AL2293" s="150"/>
      <c r="AM2293" s="150"/>
      <c r="AN2293" s="150"/>
      <c r="AO2293" s="150"/>
      <c r="AP2293" s="150"/>
      <c r="AQ2293" s="150"/>
      <c r="AR2293" s="150"/>
      <c r="AS2293" s="150"/>
      <c r="AT2293" s="150"/>
      <c r="AU2293" s="150"/>
      <c r="AV2293" s="150"/>
      <c r="AW2293" s="150"/>
      <c r="AX2293" s="150"/>
      <c r="AY2293" s="150"/>
      <c r="AZ2293" s="150"/>
      <c r="BA2293" s="150"/>
      <c r="BB2293" s="150"/>
      <c r="BC2293" s="150"/>
      <c r="BD2293" s="150"/>
      <c r="BE2293" s="150"/>
      <c r="BF2293" s="150"/>
      <c r="BG2293" s="150"/>
      <c r="BH2293" s="150"/>
    </row>
    <row r="2294" spans="1:60" outlineLevel="1" x14ac:dyDescent="0.2">
      <c r="A2294" s="157"/>
      <c r="B2294" s="158"/>
      <c r="C2294" s="271" t="s">
        <v>2021</v>
      </c>
      <c r="D2294" s="272"/>
      <c r="E2294" s="272"/>
      <c r="F2294" s="272"/>
      <c r="G2294" s="272"/>
      <c r="H2294" s="159"/>
      <c r="I2294" s="159"/>
      <c r="J2294" s="159"/>
      <c r="K2294" s="159"/>
      <c r="L2294" s="159"/>
      <c r="M2294" s="159"/>
      <c r="N2294" s="159"/>
      <c r="O2294" s="159"/>
      <c r="P2294" s="159"/>
      <c r="Q2294" s="159"/>
      <c r="R2294" s="159"/>
      <c r="S2294" s="159"/>
      <c r="T2294" s="159"/>
      <c r="U2294" s="159"/>
      <c r="V2294" s="159"/>
      <c r="W2294" s="159"/>
      <c r="X2294" s="159"/>
      <c r="Y2294" s="150"/>
      <c r="Z2294" s="150"/>
      <c r="AA2294" s="150"/>
      <c r="AB2294" s="150"/>
      <c r="AC2294" s="150"/>
      <c r="AD2294" s="150"/>
      <c r="AE2294" s="150"/>
      <c r="AF2294" s="150"/>
      <c r="AG2294" s="150" t="s">
        <v>206</v>
      </c>
      <c r="AH2294" s="150"/>
      <c r="AI2294" s="150"/>
      <c r="AJ2294" s="150"/>
      <c r="AK2294" s="150"/>
      <c r="AL2294" s="150"/>
      <c r="AM2294" s="150"/>
      <c r="AN2294" s="150"/>
      <c r="AO2294" s="150"/>
      <c r="AP2294" s="150"/>
      <c r="AQ2294" s="150"/>
      <c r="AR2294" s="150"/>
      <c r="AS2294" s="150"/>
      <c r="AT2294" s="150"/>
      <c r="AU2294" s="150"/>
      <c r="AV2294" s="150"/>
      <c r="AW2294" s="150"/>
      <c r="AX2294" s="150"/>
      <c r="AY2294" s="150"/>
      <c r="AZ2294" s="150"/>
      <c r="BA2294" s="150"/>
      <c r="BB2294" s="150"/>
      <c r="BC2294" s="150"/>
      <c r="BD2294" s="150"/>
      <c r="BE2294" s="150"/>
      <c r="BF2294" s="150"/>
      <c r="BG2294" s="150"/>
      <c r="BH2294" s="150"/>
    </row>
    <row r="2295" spans="1:60" outlineLevel="1" x14ac:dyDescent="0.2">
      <c r="A2295" s="157"/>
      <c r="B2295" s="158"/>
      <c r="C2295" s="271" t="s">
        <v>2022</v>
      </c>
      <c r="D2295" s="272"/>
      <c r="E2295" s="272"/>
      <c r="F2295" s="272"/>
      <c r="G2295" s="272"/>
      <c r="H2295" s="159"/>
      <c r="I2295" s="159"/>
      <c r="J2295" s="159"/>
      <c r="K2295" s="159"/>
      <c r="L2295" s="159"/>
      <c r="M2295" s="159"/>
      <c r="N2295" s="159"/>
      <c r="O2295" s="159"/>
      <c r="P2295" s="159"/>
      <c r="Q2295" s="159"/>
      <c r="R2295" s="159"/>
      <c r="S2295" s="159"/>
      <c r="T2295" s="159"/>
      <c r="U2295" s="159"/>
      <c r="V2295" s="159"/>
      <c r="W2295" s="159"/>
      <c r="X2295" s="159"/>
      <c r="Y2295" s="150"/>
      <c r="Z2295" s="150"/>
      <c r="AA2295" s="150"/>
      <c r="AB2295" s="150"/>
      <c r="AC2295" s="150"/>
      <c r="AD2295" s="150"/>
      <c r="AE2295" s="150"/>
      <c r="AF2295" s="150"/>
      <c r="AG2295" s="150" t="s">
        <v>206</v>
      </c>
      <c r="AH2295" s="150"/>
      <c r="AI2295" s="150"/>
      <c r="AJ2295" s="150"/>
      <c r="AK2295" s="150"/>
      <c r="AL2295" s="150"/>
      <c r="AM2295" s="150"/>
      <c r="AN2295" s="150"/>
      <c r="AO2295" s="150"/>
      <c r="AP2295" s="150"/>
      <c r="AQ2295" s="150"/>
      <c r="AR2295" s="150"/>
      <c r="AS2295" s="150"/>
      <c r="AT2295" s="150"/>
      <c r="AU2295" s="150"/>
      <c r="AV2295" s="150"/>
      <c r="AW2295" s="150"/>
      <c r="AX2295" s="150"/>
      <c r="AY2295" s="150"/>
      <c r="AZ2295" s="150"/>
      <c r="BA2295" s="150"/>
      <c r="BB2295" s="150"/>
      <c r="BC2295" s="150"/>
      <c r="BD2295" s="150"/>
      <c r="BE2295" s="150"/>
      <c r="BF2295" s="150"/>
      <c r="BG2295" s="150"/>
      <c r="BH2295" s="150"/>
    </row>
    <row r="2296" spans="1:60" outlineLevel="1" x14ac:dyDescent="0.2">
      <c r="A2296" s="157"/>
      <c r="B2296" s="158"/>
      <c r="C2296" s="271" t="s">
        <v>2023</v>
      </c>
      <c r="D2296" s="272"/>
      <c r="E2296" s="272"/>
      <c r="F2296" s="272"/>
      <c r="G2296" s="272"/>
      <c r="H2296" s="159"/>
      <c r="I2296" s="159"/>
      <c r="J2296" s="159"/>
      <c r="K2296" s="159"/>
      <c r="L2296" s="159"/>
      <c r="M2296" s="159"/>
      <c r="N2296" s="159"/>
      <c r="O2296" s="159"/>
      <c r="P2296" s="159"/>
      <c r="Q2296" s="159"/>
      <c r="R2296" s="159"/>
      <c r="S2296" s="159"/>
      <c r="T2296" s="159"/>
      <c r="U2296" s="159"/>
      <c r="V2296" s="159"/>
      <c r="W2296" s="159"/>
      <c r="X2296" s="159"/>
      <c r="Y2296" s="150"/>
      <c r="Z2296" s="150"/>
      <c r="AA2296" s="150"/>
      <c r="AB2296" s="150"/>
      <c r="AC2296" s="150"/>
      <c r="AD2296" s="150"/>
      <c r="AE2296" s="150"/>
      <c r="AF2296" s="150"/>
      <c r="AG2296" s="150" t="s">
        <v>206</v>
      </c>
      <c r="AH2296" s="150"/>
      <c r="AI2296" s="150"/>
      <c r="AJ2296" s="150"/>
      <c r="AK2296" s="150"/>
      <c r="AL2296" s="150"/>
      <c r="AM2296" s="150"/>
      <c r="AN2296" s="150"/>
      <c r="AO2296" s="150"/>
      <c r="AP2296" s="150"/>
      <c r="AQ2296" s="150"/>
      <c r="AR2296" s="150"/>
      <c r="AS2296" s="150"/>
      <c r="AT2296" s="150"/>
      <c r="AU2296" s="150"/>
      <c r="AV2296" s="150"/>
      <c r="AW2296" s="150"/>
      <c r="AX2296" s="150"/>
      <c r="AY2296" s="150"/>
      <c r="AZ2296" s="150"/>
      <c r="BA2296" s="150"/>
      <c r="BB2296" s="150"/>
      <c r="BC2296" s="150"/>
      <c r="BD2296" s="150"/>
      <c r="BE2296" s="150"/>
      <c r="BF2296" s="150"/>
      <c r="BG2296" s="150"/>
      <c r="BH2296" s="150"/>
    </row>
    <row r="2297" spans="1:60" outlineLevel="1" x14ac:dyDescent="0.2">
      <c r="A2297" s="157"/>
      <c r="B2297" s="158"/>
      <c r="C2297" s="271" t="s">
        <v>2024</v>
      </c>
      <c r="D2297" s="272"/>
      <c r="E2297" s="272"/>
      <c r="F2297" s="272"/>
      <c r="G2297" s="272"/>
      <c r="H2297" s="159"/>
      <c r="I2297" s="159"/>
      <c r="J2297" s="159"/>
      <c r="K2297" s="159"/>
      <c r="L2297" s="159"/>
      <c r="M2297" s="159"/>
      <c r="N2297" s="159"/>
      <c r="O2297" s="159"/>
      <c r="P2297" s="159"/>
      <c r="Q2297" s="159"/>
      <c r="R2297" s="159"/>
      <c r="S2297" s="159"/>
      <c r="T2297" s="159"/>
      <c r="U2297" s="159"/>
      <c r="V2297" s="159"/>
      <c r="W2297" s="159"/>
      <c r="X2297" s="159"/>
      <c r="Y2297" s="150"/>
      <c r="Z2297" s="150"/>
      <c r="AA2297" s="150"/>
      <c r="AB2297" s="150"/>
      <c r="AC2297" s="150"/>
      <c r="AD2297" s="150"/>
      <c r="AE2297" s="150"/>
      <c r="AF2297" s="150"/>
      <c r="AG2297" s="150" t="s">
        <v>206</v>
      </c>
      <c r="AH2297" s="150"/>
      <c r="AI2297" s="150"/>
      <c r="AJ2297" s="150"/>
      <c r="AK2297" s="150"/>
      <c r="AL2297" s="150"/>
      <c r="AM2297" s="150"/>
      <c r="AN2297" s="150"/>
      <c r="AO2297" s="150"/>
      <c r="AP2297" s="150"/>
      <c r="AQ2297" s="150"/>
      <c r="AR2297" s="150"/>
      <c r="AS2297" s="150"/>
      <c r="AT2297" s="150"/>
      <c r="AU2297" s="150"/>
      <c r="AV2297" s="150"/>
      <c r="AW2297" s="150"/>
      <c r="AX2297" s="150"/>
      <c r="AY2297" s="150"/>
      <c r="AZ2297" s="150"/>
      <c r="BA2297" s="150"/>
      <c r="BB2297" s="150"/>
      <c r="BC2297" s="150"/>
      <c r="BD2297" s="150"/>
      <c r="BE2297" s="150"/>
      <c r="BF2297" s="150"/>
      <c r="BG2297" s="150"/>
      <c r="BH2297" s="150"/>
    </row>
    <row r="2298" spans="1:60" outlineLevel="1" x14ac:dyDescent="0.2">
      <c r="A2298" s="157"/>
      <c r="B2298" s="158"/>
      <c r="C2298" s="271" t="s">
        <v>2025</v>
      </c>
      <c r="D2298" s="272"/>
      <c r="E2298" s="272"/>
      <c r="F2298" s="272"/>
      <c r="G2298" s="272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  <c r="S2298" s="159"/>
      <c r="T2298" s="159"/>
      <c r="U2298" s="159"/>
      <c r="V2298" s="159"/>
      <c r="W2298" s="159"/>
      <c r="X2298" s="159"/>
      <c r="Y2298" s="150"/>
      <c r="Z2298" s="150"/>
      <c r="AA2298" s="150"/>
      <c r="AB2298" s="150"/>
      <c r="AC2298" s="150"/>
      <c r="AD2298" s="150"/>
      <c r="AE2298" s="150"/>
      <c r="AF2298" s="150"/>
      <c r="AG2298" s="150" t="s">
        <v>206</v>
      </c>
      <c r="AH2298" s="150"/>
      <c r="AI2298" s="150"/>
      <c r="AJ2298" s="150"/>
      <c r="AK2298" s="150"/>
      <c r="AL2298" s="150"/>
      <c r="AM2298" s="150"/>
      <c r="AN2298" s="150"/>
      <c r="AO2298" s="150"/>
      <c r="AP2298" s="150"/>
      <c r="AQ2298" s="150"/>
      <c r="AR2298" s="150"/>
      <c r="AS2298" s="150"/>
      <c r="AT2298" s="150"/>
      <c r="AU2298" s="150"/>
      <c r="AV2298" s="150"/>
      <c r="AW2298" s="150"/>
      <c r="AX2298" s="150"/>
      <c r="AY2298" s="150"/>
      <c r="AZ2298" s="150"/>
      <c r="BA2298" s="150"/>
      <c r="BB2298" s="150"/>
      <c r="BC2298" s="150"/>
      <c r="BD2298" s="150"/>
      <c r="BE2298" s="150"/>
      <c r="BF2298" s="150"/>
      <c r="BG2298" s="150"/>
      <c r="BH2298" s="150"/>
    </row>
    <row r="2299" spans="1:60" outlineLevel="1" x14ac:dyDescent="0.2">
      <c r="A2299" s="157"/>
      <c r="B2299" s="158"/>
      <c r="C2299" s="271" t="s">
        <v>2026</v>
      </c>
      <c r="D2299" s="272"/>
      <c r="E2299" s="272"/>
      <c r="F2299" s="272"/>
      <c r="G2299" s="272"/>
      <c r="H2299" s="159"/>
      <c r="I2299" s="159"/>
      <c r="J2299" s="159"/>
      <c r="K2299" s="159"/>
      <c r="L2299" s="159"/>
      <c r="M2299" s="159"/>
      <c r="N2299" s="159"/>
      <c r="O2299" s="159"/>
      <c r="P2299" s="159"/>
      <c r="Q2299" s="159"/>
      <c r="R2299" s="159"/>
      <c r="S2299" s="159"/>
      <c r="T2299" s="159"/>
      <c r="U2299" s="159"/>
      <c r="V2299" s="159"/>
      <c r="W2299" s="159"/>
      <c r="X2299" s="159"/>
      <c r="Y2299" s="150"/>
      <c r="Z2299" s="150"/>
      <c r="AA2299" s="150"/>
      <c r="AB2299" s="150"/>
      <c r="AC2299" s="150"/>
      <c r="AD2299" s="150"/>
      <c r="AE2299" s="150"/>
      <c r="AF2299" s="150"/>
      <c r="AG2299" s="150" t="s">
        <v>206</v>
      </c>
      <c r="AH2299" s="150"/>
      <c r="AI2299" s="150"/>
      <c r="AJ2299" s="150"/>
      <c r="AK2299" s="150"/>
      <c r="AL2299" s="150"/>
      <c r="AM2299" s="150"/>
      <c r="AN2299" s="150"/>
      <c r="AO2299" s="150"/>
      <c r="AP2299" s="150"/>
      <c r="AQ2299" s="150"/>
      <c r="AR2299" s="150"/>
      <c r="AS2299" s="150"/>
      <c r="AT2299" s="150"/>
      <c r="AU2299" s="150"/>
      <c r="AV2299" s="150"/>
      <c r="AW2299" s="150"/>
      <c r="AX2299" s="150"/>
      <c r="AY2299" s="150"/>
      <c r="AZ2299" s="150"/>
      <c r="BA2299" s="150"/>
      <c r="BB2299" s="150"/>
      <c r="BC2299" s="150"/>
      <c r="BD2299" s="150"/>
      <c r="BE2299" s="150"/>
      <c r="BF2299" s="150"/>
      <c r="BG2299" s="150"/>
      <c r="BH2299" s="150"/>
    </row>
    <row r="2300" spans="1:60" outlineLevel="1" x14ac:dyDescent="0.2">
      <c r="A2300" s="157"/>
      <c r="B2300" s="158"/>
      <c r="C2300" s="199" t="s">
        <v>1952</v>
      </c>
      <c r="D2300" s="189"/>
      <c r="E2300" s="190"/>
      <c r="F2300" s="159"/>
      <c r="G2300" s="159"/>
      <c r="H2300" s="159"/>
      <c r="I2300" s="159"/>
      <c r="J2300" s="159"/>
      <c r="K2300" s="159"/>
      <c r="L2300" s="159"/>
      <c r="M2300" s="159"/>
      <c r="N2300" s="159"/>
      <c r="O2300" s="159"/>
      <c r="P2300" s="159"/>
      <c r="Q2300" s="159"/>
      <c r="R2300" s="159"/>
      <c r="S2300" s="159"/>
      <c r="T2300" s="159"/>
      <c r="U2300" s="159"/>
      <c r="V2300" s="159"/>
      <c r="W2300" s="159"/>
      <c r="X2300" s="159"/>
      <c r="Y2300" s="150"/>
      <c r="Z2300" s="150"/>
      <c r="AA2300" s="150"/>
      <c r="AB2300" s="150"/>
      <c r="AC2300" s="150"/>
      <c r="AD2300" s="150"/>
      <c r="AE2300" s="150"/>
      <c r="AF2300" s="150"/>
      <c r="AG2300" s="150" t="s">
        <v>247</v>
      </c>
      <c r="AH2300" s="150">
        <v>0</v>
      </c>
      <c r="AI2300" s="150"/>
      <c r="AJ2300" s="150"/>
      <c r="AK2300" s="150"/>
      <c r="AL2300" s="150"/>
      <c r="AM2300" s="150"/>
      <c r="AN2300" s="150"/>
      <c r="AO2300" s="150"/>
      <c r="AP2300" s="150"/>
      <c r="AQ2300" s="150"/>
      <c r="AR2300" s="150"/>
      <c r="AS2300" s="150"/>
      <c r="AT2300" s="150"/>
      <c r="AU2300" s="150"/>
      <c r="AV2300" s="150"/>
      <c r="AW2300" s="150"/>
      <c r="AX2300" s="150"/>
      <c r="AY2300" s="150"/>
      <c r="AZ2300" s="150"/>
      <c r="BA2300" s="150"/>
      <c r="BB2300" s="150"/>
      <c r="BC2300" s="150"/>
      <c r="BD2300" s="150"/>
      <c r="BE2300" s="150"/>
      <c r="BF2300" s="150"/>
      <c r="BG2300" s="150"/>
      <c r="BH2300" s="150"/>
    </row>
    <row r="2301" spans="1:60" outlineLevel="1" x14ac:dyDescent="0.2">
      <c r="A2301" s="157"/>
      <c r="B2301" s="158"/>
      <c r="C2301" s="199" t="s">
        <v>2027</v>
      </c>
      <c r="D2301" s="189"/>
      <c r="E2301" s="190">
        <v>70</v>
      </c>
      <c r="F2301" s="159"/>
      <c r="G2301" s="159"/>
      <c r="H2301" s="159"/>
      <c r="I2301" s="159"/>
      <c r="J2301" s="159"/>
      <c r="K2301" s="159"/>
      <c r="L2301" s="159"/>
      <c r="M2301" s="159"/>
      <c r="N2301" s="159"/>
      <c r="O2301" s="159"/>
      <c r="P2301" s="159"/>
      <c r="Q2301" s="159"/>
      <c r="R2301" s="159"/>
      <c r="S2301" s="159"/>
      <c r="T2301" s="159"/>
      <c r="U2301" s="159"/>
      <c r="V2301" s="159"/>
      <c r="W2301" s="159"/>
      <c r="X2301" s="159"/>
      <c r="Y2301" s="150"/>
      <c r="Z2301" s="150"/>
      <c r="AA2301" s="150"/>
      <c r="AB2301" s="150"/>
      <c r="AC2301" s="150"/>
      <c r="AD2301" s="150"/>
      <c r="AE2301" s="150"/>
      <c r="AF2301" s="150"/>
      <c r="AG2301" s="150" t="s">
        <v>247</v>
      </c>
      <c r="AH2301" s="150">
        <v>0</v>
      </c>
      <c r="AI2301" s="150"/>
      <c r="AJ2301" s="150"/>
      <c r="AK2301" s="150"/>
      <c r="AL2301" s="150"/>
      <c r="AM2301" s="150"/>
      <c r="AN2301" s="150"/>
      <c r="AO2301" s="150"/>
      <c r="AP2301" s="150"/>
      <c r="AQ2301" s="150"/>
      <c r="AR2301" s="150"/>
      <c r="AS2301" s="150"/>
      <c r="AT2301" s="150"/>
      <c r="AU2301" s="150"/>
      <c r="AV2301" s="150"/>
      <c r="AW2301" s="150"/>
      <c r="AX2301" s="150"/>
      <c r="AY2301" s="150"/>
      <c r="AZ2301" s="150"/>
      <c r="BA2301" s="150"/>
      <c r="BB2301" s="150"/>
      <c r="BC2301" s="150"/>
      <c r="BD2301" s="150"/>
      <c r="BE2301" s="150"/>
      <c r="BF2301" s="150"/>
      <c r="BG2301" s="150"/>
      <c r="BH2301" s="150"/>
    </row>
    <row r="2302" spans="1:60" ht="22.5" outlineLevel="1" x14ac:dyDescent="0.2">
      <c r="A2302" s="167">
        <v>354</v>
      </c>
      <c r="B2302" s="168" t="s">
        <v>2028</v>
      </c>
      <c r="C2302" s="184" t="s">
        <v>2029</v>
      </c>
      <c r="D2302" s="169" t="s">
        <v>240</v>
      </c>
      <c r="E2302" s="170">
        <v>59</v>
      </c>
      <c r="F2302" s="171">
        <v>820</v>
      </c>
      <c r="G2302" s="172">
        <f>ROUND(E2302*F2302,2)</f>
        <v>48380</v>
      </c>
      <c r="H2302" s="171">
        <v>0</v>
      </c>
      <c r="I2302" s="172">
        <f>ROUND(E2302*H2302,2)</f>
        <v>0</v>
      </c>
      <c r="J2302" s="171">
        <v>820</v>
      </c>
      <c r="K2302" s="172">
        <f>ROUND(E2302*J2302,2)</f>
        <v>48380</v>
      </c>
      <c r="L2302" s="172">
        <v>21</v>
      </c>
      <c r="M2302" s="172">
        <f>G2302*(1+L2302/100)</f>
        <v>58539.799999999996</v>
      </c>
      <c r="N2302" s="172">
        <v>0</v>
      </c>
      <c r="O2302" s="172">
        <f>ROUND(E2302*N2302,2)</f>
        <v>0</v>
      </c>
      <c r="P2302" s="172">
        <v>0</v>
      </c>
      <c r="Q2302" s="172">
        <f>ROUND(E2302*P2302,2)</f>
        <v>0</v>
      </c>
      <c r="R2302" s="172"/>
      <c r="S2302" s="172" t="s">
        <v>438</v>
      </c>
      <c r="T2302" s="173" t="s">
        <v>202</v>
      </c>
      <c r="U2302" s="159">
        <v>0</v>
      </c>
      <c r="V2302" s="159">
        <f>ROUND(E2302*U2302,2)</f>
        <v>0</v>
      </c>
      <c r="W2302" s="159"/>
      <c r="X2302" s="159" t="s">
        <v>242</v>
      </c>
      <c r="Y2302" s="150"/>
      <c r="Z2302" s="150"/>
      <c r="AA2302" s="150"/>
      <c r="AB2302" s="150"/>
      <c r="AC2302" s="150"/>
      <c r="AD2302" s="150"/>
      <c r="AE2302" s="150"/>
      <c r="AF2302" s="150"/>
      <c r="AG2302" s="150" t="s">
        <v>243</v>
      </c>
      <c r="AH2302" s="150"/>
      <c r="AI2302" s="150"/>
      <c r="AJ2302" s="150"/>
      <c r="AK2302" s="150"/>
      <c r="AL2302" s="150"/>
      <c r="AM2302" s="150"/>
      <c r="AN2302" s="150"/>
      <c r="AO2302" s="150"/>
      <c r="AP2302" s="150"/>
      <c r="AQ2302" s="150"/>
      <c r="AR2302" s="150"/>
      <c r="AS2302" s="150"/>
      <c r="AT2302" s="150"/>
      <c r="AU2302" s="150"/>
      <c r="AV2302" s="150"/>
      <c r="AW2302" s="150"/>
      <c r="AX2302" s="150"/>
      <c r="AY2302" s="150"/>
      <c r="AZ2302" s="150"/>
      <c r="BA2302" s="150"/>
      <c r="BB2302" s="150"/>
      <c r="BC2302" s="150"/>
      <c r="BD2302" s="150"/>
      <c r="BE2302" s="150"/>
      <c r="BF2302" s="150"/>
      <c r="BG2302" s="150"/>
      <c r="BH2302" s="150"/>
    </row>
    <row r="2303" spans="1:60" outlineLevel="1" x14ac:dyDescent="0.2">
      <c r="A2303" s="157"/>
      <c r="B2303" s="158"/>
      <c r="C2303" s="262" t="s">
        <v>2030</v>
      </c>
      <c r="D2303" s="263"/>
      <c r="E2303" s="263"/>
      <c r="F2303" s="263"/>
      <c r="G2303" s="263"/>
      <c r="H2303" s="159"/>
      <c r="I2303" s="159"/>
      <c r="J2303" s="159"/>
      <c r="K2303" s="159"/>
      <c r="L2303" s="159"/>
      <c r="M2303" s="159"/>
      <c r="N2303" s="159"/>
      <c r="O2303" s="159"/>
      <c r="P2303" s="159"/>
      <c r="Q2303" s="159"/>
      <c r="R2303" s="159"/>
      <c r="S2303" s="159"/>
      <c r="T2303" s="159"/>
      <c r="U2303" s="159"/>
      <c r="V2303" s="159"/>
      <c r="W2303" s="159"/>
      <c r="X2303" s="159"/>
      <c r="Y2303" s="150"/>
      <c r="Z2303" s="150"/>
      <c r="AA2303" s="150"/>
      <c r="AB2303" s="150"/>
      <c r="AC2303" s="150"/>
      <c r="AD2303" s="150"/>
      <c r="AE2303" s="150"/>
      <c r="AF2303" s="150"/>
      <c r="AG2303" s="150" t="s">
        <v>206</v>
      </c>
      <c r="AH2303" s="150"/>
      <c r="AI2303" s="150"/>
      <c r="AJ2303" s="150"/>
      <c r="AK2303" s="150"/>
      <c r="AL2303" s="150"/>
      <c r="AM2303" s="150"/>
      <c r="AN2303" s="150"/>
      <c r="AO2303" s="150"/>
      <c r="AP2303" s="150"/>
      <c r="AQ2303" s="150"/>
      <c r="AR2303" s="150"/>
      <c r="AS2303" s="150"/>
      <c r="AT2303" s="150"/>
      <c r="AU2303" s="150"/>
      <c r="AV2303" s="150"/>
      <c r="AW2303" s="150"/>
      <c r="AX2303" s="150"/>
      <c r="AY2303" s="150"/>
      <c r="AZ2303" s="150"/>
      <c r="BA2303" s="150"/>
      <c r="BB2303" s="150"/>
      <c r="BC2303" s="150"/>
      <c r="BD2303" s="150"/>
      <c r="BE2303" s="150"/>
      <c r="BF2303" s="150"/>
      <c r="BG2303" s="150"/>
      <c r="BH2303" s="150"/>
    </row>
    <row r="2304" spans="1:60" outlineLevel="1" x14ac:dyDescent="0.2">
      <c r="A2304" s="157"/>
      <c r="B2304" s="158"/>
      <c r="C2304" s="271" t="s">
        <v>2017</v>
      </c>
      <c r="D2304" s="272"/>
      <c r="E2304" s="272"/>
      <c r="F2304" s="272"/>
      <c r="G2304" s="272"/>
      <c r="H2304" s="159"/>
      <c r="I2304" s="159"/>
      <c r="J2304" s="159"/>
      <c r="K2304" s="159"/>
      <c r="L2304" s="159"/>
      <c r="M2304" s="159"/>
      <c r="N2304" s="159"/>
      <c r="O2304" s="159"/>
      <c r="P2304" s="159"/>
      <c r="Q2304" s="159"/>
      <c r="R2304" s="159"/>
      <c r="S2304" s="159"/>
      <c r="T2304" s="159"/>
      <c r="U2304" s="159"/>
      <c r="V2304" s="159"/>
      <c r="W2304" s="159"/>
      <c r="X2304" s="159"/>
      <c r="Y2304" s="150"/>
      <c r="Z2304" s="150"/>
      <c r="AA2304" s="150"/>
      <c r="AB2304" s="150"/>
      <c r="AC2304" s="150"/>
      <c r="AD2304" s="150"/>
      <c r="AE2304" s="150"/>
      <c r="AF2304" s="150"/>
      <c r="AG2304" s="150" t="s">
        <v>206</v>
      </c>
      <c r="AH2304" s="150"/>
      <c r="AI2304" s="150"/>
      <c r="AJ2304" s="150"/>
      <c r="AK2304" s="150"/>
      <c r="AL2304" s="150"/>
      <c r="AM2304" s="150"/>
      <c r="AN2304" s="150"/>
      <c r="AO2304" s="150"/>
      <c r="AP2304" s="150"/>
      <c r="AQ2304" s="150"/>
      <c r="AR2304" s="150"/>
      <c r="AS2304" s="150"/>
      <c r="AT2304" s="150"/>
      <c r="AU2304" s="150"/>
      <c r="AV2304" s="150"/>
      <c r="AW2304" s="150"/>
      <c r="AX2304" s="150"/>
      <c r="AY2304" s="150"/>
      <c r="AZ2304" s="150"/>
      <c r="BA2304" s="150"/>
      <c r="BB2304" s="150"/>
      <c r="BC2304" s="150"/>
      <c r="BD2304" s="150"/>
      <c r="BE2304" s="150"/>
      <c r="BF2304" s="150"/>
      <c r="BG2304" s="150"/>
      <c r="BH2304" s="150"/>
    </row>
    <row r="2305" spans="1:60" outlineLevel="1" x14ac:dyDescent="0.2">
      <c r="A2305" s="157"/>
      <c r="B2305" s="158"/>
      <c r="C2305" s="271" t="s">
        <v>2018</v>
      </c>
      <c r="D2305" s="272"/>
      <c r="E2305" s="272"/>
      <c r="F2305" s="272"/>
      <c r="G2305" s="272"/>
      <c r="H2305" s="159"/>
      <c r="I2305" s="159"/>
      <c r="J2305" s="159"/>
      <c r="K2305" s="159"/>
      <c r="L2305" s="159"/>
      <c r="M2305" s="159"/>
      <c r="N2305" s="159"/>
      <c r="O2305" s="159"/>
      <c r="P2305" s="159"/>
      <c r="Q2305" s="159"/>
      <c r="R2305" s="159"/>
      <c r="S2305" s="159"/>
      <c r="T2305" s="159"/>
      <c r="U2305" s="159"/>
      <c r="V2305" s="159"/>
      <c r="W2305" s="159"/>
      <c r="X2305" s="159"/>
      <c r="Y2305" s="150"/>
      <c r="Z2305" s="150"/>
      <c r="AA2305" s="150"/>
      <c r="AB2305" s="150"/>
      <c r="AC2305" s="150"/>
      <c r="AD2305" s="150"/>
      <c r="AE2305" s="150"/>
      <c r="AF2305" s="150"/>
      <c r="AG2305" s="150" t="s">
        <v>206</v>
      </c>
      <c r="AH2305" s="150"/>
      <c r="AI2305" s="150"/>
      <c r="AJ2305" s="150"/>
      <c r="AK2305" s="150"/>
      <c r="AL2305" s="150"/>
      <c r="AM2305" s="150"/>
      <c r="AN2305" s="150"/>
      <c r="AO2305" s="150"/>
      <c r="AP2305" s="150"/>
      <c r="AQ2305" s="150"/>
      <c r="AR2305" s="150"/>
      <c r="AS2305" s="150"/>
      <c r="AT2305" s="150"/>
      <c r="AU2305" s="150"/>
      <c r="AV2305" s="150"/>
      <c r="AW2305" s="150"/>
      <c r="AX2305" s="150"/>
      <c r="AY2305" s="150"/>
      <c r="AZ2305" s="150"/>
      <c r="BA2305" s="150"/>
      <c r="BB2305" s="150"/>
      <c r="BC2305" s="150"/>
      <c r="BD2305" s="150"/>
      <c r="BE2305" s="150"/>
      <c r="BF2305" s="150"/>
      <c r="BG2305" s="150"/>
      <c r="BH2305" s="150"/>
    </row>
    <row r="2306" spans="1:60" outlineLevel="1" x14ac:dyDescent="0.2">
      <c r="A2306" s="157"/>
      <c r="B2306" s="158"/>
      <c r="C2306" s="271" t="s">
        <v>2031</v>
      </c>
      <c r="D2306" s="272"/>
      <c r="E2306" s="272"/>
      <c r="F2306" s="272"/>
      <c r="G2306" s="272"/>
      <c r="H2306" s="159"/>
      <c r="I2306" s="159"/>
      <c r="J2306" s="159"/>
      <c r="K2306" s="159"/>
      <c r="L2306" s="159"/>
      <c r="M2306" s="159"/>
      <c r="N2306" s="159"/>
      <c r="O2306" s="159"/>
      <c r="P2306" s="159"/>
      <c r="Q2306" s="159"/>
      <c r="R2306" s="159"/>
      <c r="S2306" s="159"/>
      <c r="T2306" s="159"/>
      <c r="U2306" s="159"/>
      <c r="V2306" s="159"/>
      <c r="W2306" s="159"/>
      <c r="X2306" s="159"/>
      <c r="Y2306" s="150"/>
      <c r="Z2306" s="150"/>
      <c r="AA2306" s="150"/>
      <c r="AB2306" s="150"/>
      <c r="AC2306" s="150"/>
      <c r="AD2306" s="150"/>
      <c r="AE2306" s="150"/>
      <c r="AF2306" s="150"/>
      <c r="AG2306" s="150" t="s">
        <v>206</v>
      </c>
      <c r="AH2306" s="150"/>
      <c r="AI2306" s="150"/>
      <c r="AJ2306" s="150"/>
      <c r="AK2306" s="150"/>
      <c r="AL2306" s="150"/>
      <c r="AM2306" s="150"/>
      <c r="AN2306" s="150"/>
      <c r="AO2306" s="150"/>
      <c r="AP2306" s="150"/>
      <c r="AQ2306" s="150"/>
      <c r="AR2306" s="150"/>
      <c r="AS2306" s="150"/>
      <c r="AT2306" s="150"/>
      <c r="AU2306" s="150"/>
      <c r="AV2306" s="150"/>
      <c r="AW2306" s="150"/>
      <c r="AX2306" s="150"/>
      <c r="AY2306" s="150"/>
      <c r="AZ2306" s="150"/>
      <c r="BA2306" s="150"/>
      <c r="BB2306" s="150"/>
      <c r="BC2306" s="150"/>
      <c r="BD2306" s="150"/>
      <c r="BE2306" s="150"/>
      <c r="BF2306" s="150"/>
      <c r="BG2306" s="150"/>
      <c r="BH2306" s="150"/>
    </row>
    <row r="2307" spans="1:60" outlineLevel="1" x14ac:dyDescent="0.2">
      <c r="A2307" s="157"/>
      <c r="B2307" s="158"/>
      <c r="C2307" s="271" t="s">
        <v>2020</v>
      </c>
      <c r="D2307" s="272"/>
      <c r="E2307" s="272"/>
      <c r="F2307" s="272"/>
      <c r="G2307" s="272"/>
      <c r="H2307" s="159"/>
      <c r="I2307" s="159"/>
      <c r="J2307" s="159"/>
      <c r="K2307" s="159"/>
      <c r="L2307" s="159"/>
      <c r="M2307" s="159"/>
      <c r="N2307" s="159"/>
      <c r="O2307" s="159"/>
      <c r="P2307" s="159"/>
      <c r="Q2307" s="159"/>
      <c r="R2307" s="159"/>
      <c r="S2307" s="159"/>
      <c r="T2307" s="159"/>
      <c r="U2307" s="159"/>
      <c r="V2307" s="159"/>
      <c r="W2307" s="159"/>
      <c r="X2307" s="159"/>
      <c r="Y2307" s="150"/>
      <c r="Z2307" s="150"/>
      <c r="AA2307" s="150"/>
      <c r="AB2307" s="150"/>
      <c r="AC2307" s="150"/>
      <c r="AD2307" s="150"/>
      <c r="AE2307" s="150"/>
      <c r="AF2307" s="150"/>
      <c r="AG2307" s="150" t="s">
        <v>206</v>
      </c>
      <c r="AH2307" s="150"/>
      <c r="AI2307" s="150"/>
      <c r="AJ2307" s="150"/>
      <c r="AK2307" s="150"/>
      <c r="AL2307" s="150"/>
      <c r="AM2307" s="150"/>
      <c r="AN2307" s="150"/>
      <c r="AO2307" s="150"/>
      <c r="AP2307" s="150"/>
      <c r="AQ2307" s="150"/>
      <c r="AR2307" s="150"/>
      <c r="AS2307" s="150"/>
      <c r="AT2307" s="150"/>
      <c r="AU2307" s="150"/>
      <c r="AV2307" s="150"/>
      <c r="AW2307" s="150"/>
      <c r="AX2307" s="150"/>
      <c r="AY2307" s="150"/>
      <c r="AZ2307" s="150"/>
      <c r="BA2307" s="150"/>
      <c r="BB2307" s="150"/>
      <c r="BC2307" s="150"/>
      <c r="BD2307" s="150"/>
      <c r="BE2307" s="150"/>
      <c r="BF2307" s="150"/>
      <c r="BG2307" s="150"/>
      <c r="BH2307" s="150"/>
    </row>
    <row r="2308" spans="1:60" outlineLevel="1" x14ac:dyDescent="0.2">
      <c r="A2308" s="157"/>
      <c r="B2308" s="158"/>
      <c r="C2308" s="271" t="s">
        <v>2021</v>
      </c>
      <c r="D2308" s="272"/>
      <c r="E2308" s="272"/>
      <c r="F2308" s="272"/>
      <c r="G2308" s="272"/>
      <c r="H2308" s="159"/>
      <c r="I2308" s="159"/>
      <c r="J2308" s="159"/>
      <c r="K2308" s="159"/>
      <c r="L2308" s="159"/>
      <c r="M2308" s="159"/>
      <c r="N2308" s="159"/>
      <c r="O2308" s="159"/>
      <c r="P2308" s="159"/>
      <c r="Q2308" s="159"/>
      <c r="R2308" s="159"/>
      <c r="S2308" s="159"/>
      <c r="T2308" s="159"/>
      <c r="U2308" s="159"/>
      <c r="V2308" s="159"/>
      <c r="W2308" s="159"/>
      <c r="X2308" s="159"/>
      <c r="Y2308" s="150"/>
      <c r="Z2308" s="150"/>
      <c r="AA2308" s="150"/>
      <c r="AB2308" s="150"/>
      <c r="AC2308" s="150"/>
      <c r="AD2308" s="150"/>
      <c r="AE2308" s="150"/>
      <c r="AF2308" s="150"/>
      <c r="AG2308" s="150" t="s">
        <v>206</v>
      </c>
      <c r="AH2308" s="150"/>
      <c r="AI2308" s="150"/>
      <c r="AJ2308" s="150"/>
      <c r="AK2308" s="150"/>
      <c r="AL2308" s="150"/>
      <c r="AM2308" s="150"/>
      <c r="AN2308" s="150"/>
      <c r="AO2308" s="150"/>
      <c r="AP2308" s="150"/>
      <c r="AQ2308" s="150"/>
      <c r="AR2308" s="150"/>
      <c r="AS2308" s="150"/>
      <c r="AT2308" s="150"/>
      <c r="AU2308" s="150"/>
      <c r="AV2308" s="150"/>
      <c r="AW2308" s="150"/>
      <c r="AX2308" s="150"/>
      <c r="AY2308" s="150"/>
      <c r="AZ2308" s="150"/>
      <c r="BA2308" s="150"/>
      <c r="BB2308" s="150"/>
      <c r="BC2308" s="150"/>
      <c r="BD2308" s="150"/>
      <c r="BE2308" s="150"/>
      <c r="BF2308" s="150"/>
      <c r="BG2308" s="150"/>
      <c r="BH2308" s="150"/>
    </row>
    <row r="2309" spans="1:60" ht="22.5" outlineLevel="1" x14ac:dyDescent="0.2">
      <c r="A2309" s="157"/>
      <c r="B2309" s="158"/>
      <c r="C2309" s="271" t="s">
        <v>2032</v>
      </c>
      <c r="D2309" s="272"/>
      <c r="E2309" s="272"/>
      <c r="F2309" s="272"/>
      <c r="G2309" s="272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  <c r="S2309" s="159"/>
      <c r="T2309" s="159"/>
      <c r="U2309" s="159"/>
      <c r="V2309" s="159"/>
      <c r="W2309" s="159"/>
      <c r="X2309" s="159"/>
      <c r="Y2309" s="150"/>
      <c r="Z2309" s="150"/>
      <c r="AA2309" s="150"/>
      <c r="AB2309" s="150"/>
      <c r="AC2309" s="150"/>
      <c r="AD2309" s="150"/>
      <c r="AE2309" s="150"/>
      <c r="AF2309" s="150"/>
      <c r="AG2309" s="150" t="s">
        <v>206</v>
      </c>
      <c r="AH2309" s="150"/>
      <c r="AI2309" s="150"/>
      <c r="AJ2309" s="150"/>
      <c r="AK2309" s="150"/>
      <c r="AL2309" s="150"/>
      <c r="AM2309" s="150"/>
      <c r="AN2309" s="150"/>
      <c r="AO2309" s="150"/>
      <c r="AP2309" s="150"/>
      <c r="AQ2309" s="150"/>
      <c r="AR2309" s="150"/>
      <c r="AS2309" s="150"/>
      <c r="AT2309" s="150"/>
      <c r="AU2309" s="150"/>
      <c r="AV2309" s="150"/>
      <c r="AW2309" s="150"/>
      <c r="AX2309" s="150"/>
      <c r="AY2309" s="150"/>
      <c r="AZ2309" s="150"/>
      <c r="BA2309" s="174" t="str">
        <f>C2309</f>
        <v>- LATĚ KOTVIT ZÁVITOVÝMI TYČEMI DO VYVRTANÝCH OTVORŮ POMOCÍ CHEMICKÉ MATLY A SÍŤOVÉHO POUZDRA PRO DĚROVANÉ CIHLY</v>
      </c>
      <c r="BB2309" s="150"/>
      <c r="BC2309" s="150"/>
      <c r="BD2309" s="150"/>
      <c r="BE2309" s="150"/>
      <c r="BF2309" s="150"/>
      <c r="BG2309" s="150"/>
      <c r="BH2309" s="150"/>
    </row>
    <row r="2310" spans="1:60" outlineLevel="1" x14ac:dyDescent="0.2">
      <c r="A2310" s="157"/>
      <c r="B2310" s="158"/>
      <c r="C2310" s="271" t="s">
        <v>2026</v>
      </c>
      <c r="D2310" s="272"/>
      <c r="E2310" s="272"/>
      <c r="F2310" s="272"/>
      <c r="G2310" s="272"/>
      <c r="H2310" s="159"/>
      <c r="I2310" s="159"/>
      <c r="J2310" s="159"/>
      <c r="K2310" s="159"/>
      <c r="L2310" s="159"/>
      <c r="M2310" s="159"/>
      <c r="N2310" s="159"/>
      <c r="O2310" s="159"/>
      <c r="P2310" s="159"/>
      <c r="Q2310" s="159"/>
      <c r="R2310" s="159"/>
      <c r="S2310" s="159"/>
      <c r="T2310" s="159"/>
      <c r="U2310" s="159"/>
      <c r="V2310" s="159"/>
      <c r="W2310" s="159"/>
      <c r="X2310" s="159"/>
      <c r="Y2310" s="150"/>
      <c r="Z2310" s="150"/>
      <c r="AA2310" s="150"/>
      <c r="AB2310" s="150"/>
      <c r="AC2310" s="150"/>
      <c r="AD2310" s="150"/>
      <c r="AE2310" s="150"/>
      <c r="AF2310" s="150"/>
      <c r="AG2310" s="150" t="s">
        <v>206</v>
      </c>
      <c r="AH2310" s="150"/>
      <c r="AI2310" s="150"/>
      <c r="AJ2310" s="150"/>
      <c r="AK2310" s="150"/>
      <c r="AL2310" s="150"/>
      <c r="AM2310" s="150"/>
      <c r="AN2310" s="150"/>
      <c r="AO2310" s="150"/>
      <c r="AP2310" s="150"/>
      <c r="AQ2310" s="150"/>
      <c r="AR2310" s="150"/>
      <c r="AS2310" s="150"/>
      <c r="AT2310" s="150"/>
      <c r="AU2310" s="150"/>
      <c r="AV2310" s="150"/>
      <c r="AW2310" s="150"/>
      <c r="AX2310" s="150"/>
      <c r="AY2310" s="150"/>
      <c r="AZ2310" s="150"/>
      <c r="BA2310" s="150"/>
      <c r="BB2310" s="150"/>
      <c r="BC2310" s="150"/>
      <c r="BD2310" s="150"/>
      <c r="BE2310" s="150"/>
      <c r="BF2310" s="150"/>
      <c r="BG2310" s="150"/>
      <c r="BH2310" s="150"/>
    </row>
    <row r="2311" spans="1:60" outlineLevel="1" x14ac:dyDescent="0.2">
      <c r="A2311" s="157"/>
      <c r="B2311" s="158"/>
      <c r="C2311" s="271" t="s">
        <v>2033</v>
      </c>
      <c r="D2311" s="272"/>
      <c r="E2311" s="272"/>
      <c r="F2311" s="272"/>
      <c r="G2311" s="272"/>
      <c r="H2311" s="159"/>
      <c r="I2311" s="159"/>
      <c r="J2311" s="159"/>
      <c r="K2311" s="159"/>
      <c r="L2311" s="159"/>
      <c r="M2311" s="159"/>
      <c r="N2311" s="159"/>
      <c r="O2311" s="159"/>
      <c r="P2311" s="159"/>
      <c r="Q2311" s="159"/>
      <c r="R2311" s="159"/>
      <c r="S2311" s="159"/>
      <c r="T2311" s="159"/>
      <c r="U2311" s="159"/>
      <c r="V2311" s="159"/>
      <c r="W2311" s="159"/>
      <c r="X2311" s="159"/>
      <c r="Y2311" s="150"/>
      <c r="Z2311" s="150"/>
      <c r="AA2311" s="150"/>
      <c r="AB2311" s="150"/>
      <c r="AC2311" s="150"/>
      <c r="AD2311" s="150"/>
      <c r="AE2311" s="150"/>
      <c r="AF2311" s="150"/>
      <c r="AG2311" s="150" t="s">
        <v>206</v>
      </c>
      <c r="AH2311" s="150"/>
      <c r="AI2311" s="150"/>
      <c r="AJ2311" s="150"/>
      <c r="AK2311" s="150"/>
      <c r="AL2311" s="150"/>
      <c r="AM2311" s="150"/>
      <c r="AN2311" s="150"/>
      <c r="AO2311" s="150"/>
      <c r="AP2311" s="150"/>
      <c r="AQ2311" s="150"/>
      <c r="AR2311" s="150"/>
      <c r="AS2311" s="150"/>
      <c r="AT2311" s="150"/>
      <c r="AU2311" s="150"/>
      <c r="AV2311" s="150"/>
      <c r="AW2311" s="150"/>
      <c r="AX2311" s="150"/>
      <c r="AY2311" s="150"/>
      <c r="AZ2311" s="150"/>
      <c r="BA2311" s="150"/>
      <c r="BB2311" s="150"/>
      <c r="BC2311" s="150"/>
      <c r="BD2311" s="150"/>
      <c r="BE2311" s="150"/>
      <c r="BF2311" s="150"/>
      <c r="BG2311" s="150"/>
      <c r="BH2311" s="150"/>
    </row>
    <row r="2312" spans="1:60" outlineLevel="1" x14ac:dyDescent="0.2">
      <c r="A2312" s="157"/>
      <c r="B2312" s="158"/>
      <c r="C2312" s="271" t="s">
        <v>2024</v>
      </c>
      <c r="D2312" s="272"/>
      <c r="E2312" s="272"/>
      <c r="F2312" s="272"/>
      <c r="G2312" s="272"/>
      <c r="H2312" s="159"/>
      <c r="I2312" s="159"/>
      <c r="J2312" s="159"/>
      <c r="K2312" s="159"/>
      <c r="L2312" s="159"/>
      <c r="M2312" s="159"/>
      <c r="N2312" s="159"/>
      <c r="O2312" s="159"/>
      <c r="P2312" s="159"/>
      <c r="Q2312" s="159"/>
      <c r="R2312" s="159"/>
      <c r="S2312" s="159"/>
      <c r="T2312" s="159"/>
      <c r="U2312" s="159"/>
      <c r="V2312" s="159"/>
      <c r="W2312" s="159"/>
      <c r="X2312" s="159"/>
      <c r="Y2312" s="150"/>
      <c r="Z2312" s="150"/>
      <c r="AA2312" s="150"/>
      <c r="AB2312" s="150"/>
      <c r="AC2312" s="150"/>
      <c r="AD2312" s="150"/>
      <c r="AE2312" s="150"/>
      <c r="AF2312" s="150"/>
      <c r="AG2312" s="150" t="s">
        <v>206</v>
      </c>
      <c r="AH2312" s="150"/>
      <c r="AI2312" s="150"/>
      <c r="AJ2312" s="150"/>
      <c r="AK2312" s="150"/>
      <c r="AL2312" s="150"/>
      <c r="AM2312" s="150"/>
      <c r="AN2312" s="150"/>
      <c r="AO2312" s="150"/>
      <c r="AP2312" s="150"/>
      <c r="AQ2312" s="150"/>
      <c r="AR2312" s="150"/>
      <c r="AS2312" s="150"/>
      <c r="AT2312" s="150"/>
      <c r="AU2312" s="150"/>
      <c r="AV2312" s="150"/>
      <c r="AW2312" s="150"/>
      <c r="AX2312" s="150"/>
      <c r="AY2312" s="150"/>
      <c r="AZ2312" s="150"/>
      <c r="BA2312" s="150"/>
      <c r="BB2312" s="150"/>
      <c r="BC2312" s="150"/>
      <c r="BD2312" s="150"/>
      <c r="BE2312" s="150"/>
      <c r="BF2312" s="150"/>
      <c r="BG2312" s="150"/>
      <c r="BH2312" s="150"/>
    </row>
    <row r="2313" spans="1:60" outlineLevel="1" x14ac:dyDescent="0.2">
      <c r="A2313" s="157"/>
      <c r="B2313" s="158"/>
      <c r="C2313" s="271" t="s">
        <v>2025</v>
      </c>
      <c r="D2313" s="272"/>
      <c r="E2313" s="272"/>
      <c r="F2313" s="272"/>
      <c r="G2313" s="272"/>
      <c r="H2313" s="159"/>
      <c r="I2313" s="159"/>
      <c r="J2313" s="159"/>
      <c r="K2313" s="159"/>
      <c r="L2313" s="159"/>
      <c r="M2313" s="159"/>
      <c r="N2313" s="159"/>
      <c r="O2313" s="159"/>
      <c r="P2313" s="159"/>
      <c r="Q2313" s="159"/>
      <c r="R2313" s="159"/>
      <c r="S2313" s="159"/>
      <c r="T2313" s="159"/>
      <c r="U2313" s="159"/>
      <c r="V2313" s="159"/>
      <c r="W2313" s="159"/>
      <c r="X2313" s="159"/>
      <c r="Y2313" s="150"/>
      <c r="Z2313" s="150"/>
      <c r="AA2313" s="150"/>
      <c r="AB2313" s="150"/>
      <c r="AC2313" s="150"/>
      <c r="AD2313" s="150"/>
      <c r="AE2313" s="150"/>
      <c r="AF2313" s="150"/>
      <c r="AG2313" s="150" t="s">
        <v>206</v>
      </c>
      <c r="AH2313" s="150"/>
      <c r="AI2313" s="150"/>
      <c r="AJ2313" s="150"/>
      <c r="AK2313" s="150"/>
      <c r="AL2313" s="150"/>
      <c r="AM2313" s="150"/>
      <c r="AN2313" s="150"/>
      <c r="AO2313" s="150"/>
      <c r="AP2313" s="150"/>
      <c r="AQ2313" s="150"/>
      <c r="AR2313" s="150"/>
      <c r="AS2313" s="150"/>
      <c r="AT2313" s="150"/>
      <c r="AU2313" s="150"/>
      <c r="AV2313" s="150"/>
      <c r="AW2313" s="150"/>
      <c r="AX2313" s="150"/>
      <c r="AY2313" s="150"/>
      <c r="AZ2313" s="150"/>
      <c r="BA2313" s="150"/>
      <c r="BB2313" s="150"/>
      <c r="BC2313" s="150"/>
      <c r="BD2313" s="150"/>
      <c r="BE2313" s="150"/>
      <c r="BF2313" s="150"/>
      <c r="BG2313" s="150"/>
      <c r="BH2313" s="150"/>
    </row>
    <row r="2314" spans="1:60" outlineLevel="1" x14ac:dyDescent="0.2">
      <c r="A2314" s="157"/>
      <c r="B2314" s="158"/>
      <c r="C2314" s="199" t="s">
        <v>1952</v>
      </c>
      <c r="D2314" s="189"/>
      <c r="E2314" s="190"/>
      <c r="F2314" s="159"/>
      <c r="G2314" s="159"/>
      <c r="H2314" s="159"/>
      <c r="I2314" s="159"/>
      <c r="J2314" s="159"/>
      <c r="K2314" s="159"/>
      <c r="L2314" s="159"/>
      <c r="M2314" s="159"/>
      <c r="N2314" s="159"/>
      <c r="O2314" s="159"/>
      <c r="P2314" s="159"/>
      <c r="Q2314" s="159"/>
      <c r="R2314" s="159"/>
      <c r="S2314" s="159"/>
      <c r="T2314" s="159"/>
      <c r="U2314" s="159"/>
      <c r="V2314" s="159"/>
      <c r="W2314" s="159"/>
      <c r="X2314" s="159"/>
      <c r="Y2314" s="150"/>
      <c r="Z2314" s="150"/>
      <c r="AA2314" s="150"/>
      <c r="AB2314" s="150"/>
      <c r="AC2314" s="150"/>
      <c r="AD2314" s="150"/>
      <c r="AE2314" s="150"/>
      <c r="AF2314" s="150"/>
      <c r="AG2314" s="150" t="s">
        <v>247</v>
      </c>
      <c r="AH2314" s="150">
        <v>0</v>
      </c>
      <c r="AI2314" s="150"/>
      <c r="AJ2314" s="150"/>
      <c r="AK2314" s="150"/>
      <c r="AL2314" s="150"/>
      <c r="AM2314" s="150"/>
      <c r="AN2314" s="150"/>
      <c r="AO2314" s="150"/>
      <c r="AP2314" s="150"/>
      <c r="AQ2314" s="150"/>
      <c r="AR2314" s="150"/>
      <c r="AS2314" s="150"/>
      <c r="AT2314" s="150"/>
      <c r="AU2314" s="150"/>
      <c r="AV2314" s="150"/>
      <c r="AW2314" s="150"/>
      <c r="AX2314" s="150"/>
      <c r="AY2314" s="150"/>
      <c r="AZ2314" s="150"/>
      <c r="BA2314" s="150"/>
      <c r="BB2314" s="150"/>
      <c r="BC2314" s="150"/>
      <c r="BD2314" s="150"/>
      <c r="BE2314" s="150"/>
      <c r="BF2314" s="150"/>
      <c r="BG2314" s="150"/>
      <c r="BH2314" s="150"/>
    </row>
    <row r="2315" spans="1:60" outlineLevel="1" x14ac:dyDescent="0.2">
      <c r="A2315" s="157"/>
      <c r="B2315" s="158"/>
      <c r="C2315" s="199" t="s">
        <v>2034</v>
      </c>
      <c r="D2315" s="189"/>
      <c r="E2315" s="190">
        <v>59</v>
      </c>
      <c r="F2315" s="159"/>
      <c r="G2315" s="159"/>
      <c r="H2315" s="159"/>
      <c r="I2315" s="159"/>
      <c r="J2315" s="159"/>
      <c r="K2315" s="159"/>
      <c r="L2315" s="159"/>
      <c r="M2315" s="159"/>
      <c r="N2315" s="159"/>
      <c r="O2315" s="159"/>
      <c r="P2315" s="159"/>
      <c r="Q2315" s="159"/>
      <c r="R2315" s="159"/>
      <c r="S2315" s="159"/>
      <c r="T2315" s="159"/>
      <c r="U2315" s="159"/>
      <c r="V2315" s="159"/>
      <c r="W2315" s="159"/>
      <c r="X2315" s="159"/>
      <c r="Y2315" s="150"/>
      <c r="Z2315" s="150"/>
      <c r="AA2315" s="150"/>
      <c r="AB2315" s="150"/>
      <c r="AC2315" s="150"/>
      <c r="AD2315" s="150"/>
      <c r="AE2315" s="150"/>
      <c r="AF2315" s="150"/>
      <c r="AG2315" s="150" t="s">
        <v>247</v>
      </c>
      <c r="AH2315" s="150">
        <v>0</v>
      </c>
      <c r="AI2315" s="150"/>
      <c r="AJ2315" s="150"/>
      <c r="AK2315" s="150"/>
      <c r="AL2315" s="150"/>
      <c r="AM2315" s="150"/>
      <c r="AN2315" s="150"/>
      <c r="AO2315" s="150"/>
      <c r="AP2315" s="150"/>
      <c r="AQ2315" s="150"/>
      <c r="AR2315" s="150"/>
      <c r="AS2315" s="150"/>
      <c r="AT2315" s="150"/>
      <c r="AU2315" s="150"/>
      <c r="AV2315" s="150"/>
      <c r="AW2315" s="150"/>
      <c r="AX2315" s="150"/>
      <c r="AY2315" s="150"/>
      <c r="AZ2315" s="150"/>
      <c r="BA2315" s="150"/>
      <c r="BB2315" s="150"/>
      <c r="BC2315" s="150"/>
      <c r="BD2315" s="150"/>
      <c r="BE2315" s="150"/>
      <c r="BF2315" s="150"/>
      <c r="BG2315" s="150"/>
      <c r="BH2315" s="150"/>
    </row>
    <row r="2316" spans="1:60" ht="22.5" outlineLevel="1" x14ac:dyDescent="0.2">
      <c r="A2316" s="167">
        <v>355</v>
      </c>
      <c r="B2316" s="168" t="s">
        <v>2035</v>
      </c>
      <c r="C2316" s="184" t="s">
        <v>2036</v>
      </c>
      <c r="D2316" s="169" t="s">
        <v>420</v>
      </c>
      <c r="E2316" s="170">
        <v>1</v>
      </c>
      <c r="F2316" s="171">
        <v>500</v>
      </c>
      <c r="G2316" s="172">
        <f>ROUND(E2316*F2316,2)</f>
        <v>500</v>
      </c>
      <c r="H2316" s="171">
        <v>0</v>
      </c>
      <c r="I2316" s="172">
        <f>ROUND(E2316*H2316,2)</f>
        <v>0</v>
      </c>
      <c r="J2316" s="171">
        <v>500</v>
      </c>
      <c r="K2316" s="172">
        <f>ROUND(E2316*J2316,2)</f>
        <v>500</v>
      </c>
      <c r="L2316" s="172">
        <v>21</v>
      </c>
      <c r="M2316" s="172">
        <f>G2316*(1+L2316/100)</f>
        <v>605</v>
      </c>
      <c r="N2316" s="172">
        <v>0</v>
      </c>
      <c r="O2316" s="172">
        <f>ROUND(E2316*N2316,2)</f>
        <v>0</v>
      </c>
      <c r="P2316" s="172">
        <v>0</v>
      </c>
      <c r="Q2316" s="172">
        <f>ROUND(E2316*P2316,2)</f>
        <v>0</v>
      </c>
      <c r="R2316" s="172"/>
      <c r="S2316" s="172" t="s">
        <v>438</v>
      </c>
      <c r="T2316" s="173" t="s">
        <v>202</v>
      </c>
      <c r="U2316" s="159">
        <v>0</v>
      </c>
      <c r="V2316" s="159">
        <f>ROUND(E2316*U2316,2)</f>
        <v>0</v>
      </c>
      <c r="W2316" s="159"/>
      <c r="X2316" s="159" t="s">
        <v>242</v>
      </c>
      <c r="Y2316" s="150"/>
      <c r="Z2316" s="150"/>
      <c r="AA2316" s="150"/>
      <c r="AB2316" s="150"/>
      <c r="AC2316" s="150"/>
      <c r="AD2316" s="150"/>
      <c r="AE2316" s="150"/>
      <c r="AF2316" s="150"/>
      <c r="AG2316" s="150" t="s">
        <v>243</v>
      </c>
      <c r="AH2316" s="150"/>
      <c r="AI2316" s="150"/>
      <c r="AJ2316" s="150"/>
      <c r="AK2316" s="150"/>
      <c r="AL2316" s="150"/>
      <c r="AM2316" s="150"/>
      <c r="AN2316" s="150"/>
      <c r="AO2316" s="150"/>
      <c r="AP2316" s="150"/>
      <c r="AQ2316" s="150"/>
      <c r="AR2316" s="150"/>
      <c r="AS2316" s="150"/>
      <c r="AT2316" s="150"/>
      <c r="AU2316" s="150"/>
      <c r="AV2316" s="150"/>
      <c r="AW2316" s="150"/>
      <c r="AX2316" s="150"/>
      <c r="AY2316" s="150"/>
      <c r="AZ2316" s="150"/>
      <c r="BA2316" s="150"/>
      <c r="BB2316" s="150"/>
      <c r="BC2316" s="150"/>
      <c r="BD2316" s="150"/>
      <c r="BE2316" s="150"/>
      <c r="BF2316" s="150"/>
      <c r="BG2316" s="150"/>
      <c r="BH2316" s="150"/>
    </row>
    <row r="2317" spans="1:60" outlineLevel="1" x14ac:dyDescent="0.2">
      <c r="A2317" s="157"/>
      <c r="B2317" s="158"/>
      <c r="C2317" s="199" t="s">
        <v>576</v>
      </c>
      <c r="D2317" s="189"/>
      <c r="E2317" s="190"/>
      <c r="F2317" s="159"/>
      <c r="G2317" s="159"/>
      <c r="H2317" s="159"/>
      <c r="I2317" s="159"/>
      <c r="J2317" s="159"/>
      <c r="K2317" s="159"/>
      <c r="L2317" s="159"/>
      <c r="M2317" s="159"/>
      <c r="N2317" s="159"/>
      <c r="O2317" s="159"/>
      <c r="P2317" s="159"/>
      <c r="Q2317" s="159"/>
      <c r="R2317" s="159"/>
      <c r="S2317" s="159"/>
      <c r="T2317" s="159"/>
      <c r="U2317" s="159"/>
      <c r="V2317" s="159"/>
      <c r="W2317" s="159"/>
      <c r="X2317" s="159"/>
      <c r="Y2317" s="150"/>
      <c r="Z2317" s="150"/>
      <c r="AA2317" s="150"/>
      <c r="AB2317" s="150"/>
      <c r="AC2317" s="150"/>
      <c r="AD2317" s="150"/>
      <c r="AE2317" s="150"/>
      <c r="AF2317" s="150"/>
      <c r="AG2317" s="150" t="s">
        <v>247</v>
      </c>
      <c r="AH2317" s="150">
        <v>0</v>
      </c>
      <c r="AI2317" s="150"/>
      <c r="AJ2317" s="150"/>
      <c r="AK2317" s="150"/>
      <c r="AL2317" s="150"/>
      <c r="AM2317" s="150"/>
      <c r="AN2317" s="150"/>
      <c r="AO2317" s="150"/>
      <c r="AP2317" s="150"/>
      <c r="AQ2317" s="150"/>
      <c r="AR2317" s="150"/>
      <c r="AS2317" s="150"/>
      <c r="AT2317" s="150"/>
      <c r="AU2317" s="150"/>
      <c r="AV2317" s="150"/>
      <c r="AW2317" s="150"/>
      <c r="AX2317" s="150"/>
      <c r="AY2317" s="150"/>
      <c r="AZ2317" s="150"/>
      <c r="BA2317" s="150"/>
      <c r="BB2317" s="150"/>
      <c r="BC2317" s="150"/>
      <c r="BD2317" s="150"/>
      <c r="BE2317" s="150"/>
      <c r="BF2317" s="150"/>
      <c r="BG2317" s="150"/>
      <c r="BH2317" s="150"/>
    </row>
    <row r="2318" spans="1:60" outlineLevel="1" x14ac:dyDescent="0.2">
      <c r="A2318" s="157"/>
      <c r="B2318" s="158"/>
      <c r="C2318" s="199" t="s">
        <v>1334</v>
      </c>
      <c r="D2318" s="189"/>
      <c r="E2318" s="190">
        <v>1</v>
      </c>
      <c r="F2318" s="159"/>
      <c r="G2318" s="159"/>
      <c r="H2318" s="159"/>
      <c r="I2318" s="159"/>
      <c r="J2318" s="159"/>
      <c r="K2318" s="159"/>
      <c r="L2318" s="159"/>
      <c r="M2318" s="159"/>
      <c r="N2318" s="159"/>
      <c r="O2318" s="159"/>
      <c r="P2318" s="159"/>
      <c r="Q2318" s="159"/>
      <c r="R2318" s="159"/>
      <c r="S2318" s="159"/>
      <c r="T2318" s="159"/>
      <c r="U2318" s="159"/>
      <c r="V2318" s="159"/>
      <c r="W2318" s="159"/>
      <c r="X2318" s="159"/>
      <c r="Y2318" s="150"/>
      <c r="Z2318" s="150"/>
      <c r="AA2318" s="150"/>
      <c r="AB2318" s="150"/>
      <c r="AC2318" s="150"/>
      <c r="AD2318" s="150"/>
      <c r="AE2318" s="150"/>
      <c r="AF2318" s="150"/>
      <c r="AG2318" s="150" t="s">
        <v>247</v>
      </c>
      <c r="AH2318" s="150">
        <v>0</v>
      </c>
      <c r="AI2318" s="150"/>
      <c r="AJ2318" s="150"/>
      <c r="AK2318" s="150"/>
      <c r="AL2318" s="150"/>
      <c r="AM2318" s="150"/>
      <c r="AN2318" s="150"/>
      <c r="AO2318" s="150"/>
      <c r="AP2318" s="150"/>
      <c r="AQ2318" s="150"/>
      <c r="AR2318" s="150"/>
      <c r="AS2318" s="150"/>
      <c r="AT2318" s="150"/>
      <c r="AU2318" s="150"/>
      <c r="AV2318" s="150"/>
      <c r="AW2318" s="150"/>
      <c r="AX2318" s="150"/>
      <c r="AY2318" s="150"/>
      <c r="AZ2318" s="150"/>
      <c r="BA2318" s="150"/>
      <c r="BB2318" s="150"/>
      <c r="BC2318" s="150"/>
      <c r="BD2318" s="150"/>
      <c r="BE2318" s="150"/>
      <c r="BF2318" s="150"/>
      <c r="BG2318" s="150"/>
      <c r="BH2318" s="150"/>
    </row>
    <row r="2319" spans="1:60" x14ac:dyDescent="0.2">
      <c r="A2319" s="161" t="s">
        <v>196</v>
      </c>
      <c r="B2319" s="162" t="s">
        <v>139</v>
      </c>
      <c r="C2319" s="183" t="s">
        <v>140</v>
      </c>
      <c r="D2319" s="163"/>
      <c r="E2319" s="164"/>
      <c r="F2319" s="165"/>
      <c r="G2319" s="165">
        <f>SUMIF(AG2320:AG2402,"&lt;&gt;NOR",G2320:G2402)</f>
        <v>187145</v>
      </c>
      <c r="H2319" s="165"/>
      <c r="I2319" s="165">
        <f>SUM(I2320:I2402)</f>
        <v>266.5</v>
      </c>
      <c r="J2319" s="165"/>
      <c r="K2319" s="165">
        <f>SUM(K2320:K2402)</f>
        <v>186878.5</v>
      </c>
      <c r="L2319" s="165"/>
      <c r="M2319" s="165">
        <f>SUM(M2320:M2402)</f>
        <v>226445.44999999998</v>
      </c>
      <c r="N2319" s="165"/>
      <c r="O2319" s="165">
        <f>SUM(O2320:O2402)</f>
        <v>0</v>
      </c>
      <c r="P2319" s="165"/>
      <c r="Q2319" s="165">
        <f>SUM(Q2320:Q2402)</f>
        <v>0.03</v>
      </c>
      <c r="R2319" s="165"/>
      <c r="S2319" s="165"/>
      <c r="T2319" s="166"/>
      <c r="U2319" s="160"/>
      <c r="V2319" s="160">
        <f>SUM(V2320:V2402)</f>
        <v>2.4300000000000002</v>
      </c>
      <c r="W2319" s="160"/>
      <c r="X2319" s="160"/>
      <c r="AG2319" t="s">
        <v>197</v>
      </c>
    </row>
    <row r="2320" spans="1:60" ht="22.5" outlineLevel="1" x14ac:dyDescent="0.2">
      <c r="A2320" s="167">
        <v>356</v>
      </c>
      <c r="B2320" s="168" t="s">
        <v>2037</v>
      </c>
      <c r="C2320" s="184" t="s">
        <v>2038</v>
      </c>
      <c r="D2320" s="169" t="s">
        <v>338</v>
      </c>
      <c r="E2320" s="170">
        <v>25</v>
      </c>
      <c r="F2320" s="171">
        <v>58.6</v>
      </c>
      <c r="G2320" s="172">
        <f>ROUND(E2320*F2320,2)</f>
        <v>1465</v>
      </c>
      <c r="H2320" s="171">
        <v>10.66</v>
      </c>
      <c r="I2320" s="172">
        <f>ROUND(E2320*H2320,2)</f>
        <v>266.5</v>
      </c>
      <c r="J2320" s="171">
        <v>47.94</v>
      </c>
      <c r="K2320" s="172">
        <f>ROUND(E2320*J2320,2)</f>
        <v>1198.5</v>
      </c>
      <c r="L2320" s="172">
        <v>21</v>
      </c>
      <c r="M2320" s="172">
        <f>G2320*(1+L2320/100)</f>
        <v>1772.6499999999999</v>
      </c>
      <c r="N2320" s="172">
        <v>6.0000000000000002E-5</v>
      </c>
      <c r="O2320" s="172">
        <f>ROUND(E2320*N2320,2)</f>
        <v>0</v>
      </c>
      <c r="P2320" s="172">
        <v>1E-3</v>
      </c>
      <c r="Q2320" s="172">
        <f>ROUND(E2320*P2320,2)</f>
        <v>0.03</v>
      </c>
      <c r="R2320" s="172" t="s">
        <v>2039</v>
      </c>
      <c r="S2320" s="172" t="s">
        <v>201</v>
      </c>
      <c r="T2320" s="173" t="s">
        <v>201</v>
      </c>
      <c r="U2320" s="159">
        <v>9.7000000000000003E-2</v>
      </c>
      <c r="V2320" s="159">
        <f>ROUND(E2320*U2320,2)</f>
        <v>2.4300000000000002</v>
      </c>
      <c r="W2320" s="159"/>
      <c r="X2320" s="159" t="s">
        <v>242</v>
      </c>
      <c r="Y2320" s="150"/>
      <c r="Z2320" s="150"/>
      <c r="AA2320" s="150"/>
      <c r="AB2320" s="150"/>
      <c r="AC2320" s="150"/>
      <c r="AD2320" s="150"/>
      <c r="AE2320" s="150"/>
      <c r="AF2320" s="150"/>
      <c r="AG2320" s="150" t="s">
        <v>243</v>
      </c>
      <c r="AH2320" s="150"/>
      <c r="AI2320" s="150"/>
      <c r="AJ2320" s="150"/>
      <c r="AK2320" s="150"/>
      <c r="AL2320" s="150"/>
      <c r="AM2320" s="150"/>
      <c r="AN2320" s="150"/>
      <c r="AO2320" s="150"/>
      <c r="AP2320" s="150"/>
      <c r="AQ2320" s="150"/>
      <c r="AR2320" s="150"/>
      <c r="AS2320" s="150"/>
      <c r="AT2320" s="150"/>
      <c r="AU2320" s="150"/>
      <c r="AV2320" s="150"/>
      <c r="AW2320" s="150"/>
      <c r="AX2320" s="150"/>
      <c r="AY2320" s="150"/>
      <c r="AZ2320" s="150"/>
      <c r="BA2320" s="150"/>
      <c r="BB2320" s="150"/>
      <c r="BC2320" s="150"/>
      <c r="BD2320" s="150"/>
      <c r="BE2320" s="150"/>
      <c r="BF2320" s="150"/>
      <c r="BG2320" s="150"/>
      <c r="BH2320" s="150"/>
    </row>
    <row r="2321" spans="1:60" outlineLevel="1" x14ac:dyDescent="0.2">
      <c r="A2321" s="157"/>
      <c r="B2321" s="158"/>
      <c r="C2321" s="199" t="s">
        <v>434</v>
      </c>
      <c r="D2321" s="189"/>
      <c r="E2321" s="190"/>
      <c r="F2321" s="159"/>
      <c r="G2321" s="159"/>
      <c r="H2321" s="159"/>
      <c r="I2321" s="159"/>
      <c r="J2321" s="159"/>
      <c r="K2321" s="159"/>
      <c r="L2321" s="159"/>
      <c r="M2321" s="159"/>
      <c r="N2321" s="159"/>
      <c r="O2321" s="159"/>
      <c r="P2321" s="159"/>
      <c r="Q2321" s="159"/>
      <c r="R2321" s="159"/>
      <c r="S2321" s="159"/>
      <c r="T2321" s="159"/>
      <c r="U2321" s="159"/>
      <c r="V2321" s="159"/>
      <c r="W2321" s="159"/>
      <c r="X2321" s="159"/>
      <c r="Y2321" s="150"/>
      <c r="Z2321" s="150"/>
      <c r="AA2321" s="150"/>
      <c r="AB2321" s="150"/>
      <c r="AC2321" s="150"/>
      <c r="AD2321" s="150"/>
      <c r="AE2321" s="150"/>
      <c r="AF2321" s="150"/>
      <c r="AG2321" s="150" t="s">
        <v>247</v>
      </c>
      <c r="AH2321" s="150">
        <v>0</v>
      </c>
      <c r="AI2321" s="150"/>
      <c r="AJ2321" s="150"/>
      <c r="AK2321" s="150"/>
      <c r="AL2321" s="150"/>
      <c r="AM2321" s="150"/>
      <c r="AN2321" s="150"/>
      <c r="AO2321" s="150"/>
      <c r="AP2321" s="150"/>
      <c r="AQ2321" s="150"/>
      <c r="AR2321" s="150"/>
      <c r="AS2321" s="150"/>
      <c r="AT2321" s="150"/>
      <c r="AU2321" s="150"/>
      <c r="AV2321" s="150"/>
      <c r="AW2321" s="150"/>
      <c r="AX2321" s="150"/>
      <c r="AY2321" s="150"/>
      <c r="AZ2321" s="150"/>
      <c r="BA2321" s="150"/>
      <c r="BB2321" s="150"/>
      <c r="BC2321" s="150"/>
      <c r="BD2321" s="150"/>
      <c r="BE2321" s="150"/>
      <c r="BF2321" s="150"/>
      <c r="BG2321" s="150"/>
      <c r="BH2321" s="150"/>
    </row>
    <row r="2322" spans="1:60" outlineLevel="1" x14ac:dyDescent="0.2">
      <c r="A2322" s="157"/>
      <c r="B2322" s="158"/>
      <c r="C2322" s="199" t="s">
        <v>2040</v>
      </c>
      <c r="D2322" s="189"/>
      <c r="E2322" s="190">
        <v>25</v>
      </c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  <c r="S2322" s="159"/>
      <c r="T2322" s="159"/>
      <c r="U2322" s="159"/>
      <c r="V2322" s="159"/>
      <c r="W2322" s="159"/>
      <c r="X2322" s="159"/>
      <c r="Y2322" s="150"/>
      <c r="Z2322" s="150"/>
      <c r="AA2322" s="150"/>
      <c r="AB2322" s="150"/>
      <c r="AC2322" s="150"/>
      <c r="AD2322" s="150"/>
      <c r="AE2322" s="150"/>
      <c r="AF2322" s="150"/>
      <c r="AG2322" s="150" t="s">
        <v>247</v>
      </c>
      <c r="AH2322" s="150">
        <v>0</v>
      </c>
      <c r="AI2322" s="150"/>
      <c r="AJ2322" s="150"/>
      <c r="AK2322" s="150"/>
      <c r="AL2322" s="150"/>
      <c r="AM2322" s="150"/>
      <c r="AN2322" s="150"/>
      <c r="AO2322" s="150"/>
      <c r="AP2322" s="150"/>
      <c r="AQ2322" s="150"/>
      <c r="AR2322" s="150"/>
      <c r="AS2322" s="150"/>
      <c r="AT2322" s="150"/>
      <c r="AU2322" s="150"/>
      <c r="AV2322" s="150"/>
      <c r="AW2322" s="150"/>
      <c r="AX2322" s="150"/>
      <c r="AY2322" s="150"/>
      <c r="AZ2322" s="150"/>
      <c r="BA2322" s="150"/>
      <c r="BB2322" s="150"/>
      <c r="BC2322" s="150"/>
      <c r="BD2322" s="150"/>
      <c r="BE2322" s="150"/>
      <c r="BF2322" s="150"/>
      <c r="BG2322" s="150"/>
      <c r="BH2322" s="150"/>
    </row>
    <row r="2323" spans="1:60" ht="22.5" outlineLevel="1" x14ac:dyDescent="0.2">
      <c r="A2323" s="167">
        <v>357</v>
      </c>
      <c r="B2323" s="168" t="s">
        <v>2041</v>
      </c>
      <c r="C2323" s="184" t="s">
        <v>2042</v>
      </c>
      <c r="D2323" s="169" t="s">
        <v>420</v>
      </c>
      <c r="E2323" s="170">
        <v>1</v>
      </c>
      <c r="F2323" s="171">
        <v>50600</v>
      </c>
      <c r="G2323" s="172">
        <f>ROUND(E2323*F2323,2)</f>
        <v>50600</v>
      </c>
      <c r="H2323" s="171">
        <v>0</v>
      </c>
      <c r="I2323" s="172">
        <f>ROUND(E2323*H2323,2)</f>
        <v>0</v>
      </c>
      <c r="J2323" s="171">
        <v>50600</v>
      </c>
      <c r="K2323" s="172">
        <f>ROUND(E2323*J2323,2)</f>
        <v>50600</v>
      </c>
      <c r="L2323" s="172">
        <v>21</v>
      </c>
      <c r="M2323" s="172">
        <f>G2323*(1+L2323/100)</f>
        <v>61226</v>
      </c>
      <c r="N2323" s="172">
        <v>0</v>
      </c>
      <c r="O2323" s="172">
        <f>ROUND(E2323*N2323,2)</f>
        <v>0</v>
      </c>
      <c r="P2323" s="172">
        <v>0</v>
      </c>
      <c r="Q2323" s="172">
        <f>ROUND(E2323*P2323,2)</f>
        <v>0</v>
      </c>
      <c r="R2323" s="172"/>
      <c r="S2323" s="172" t="s">
        <v>438</v>
      </c>
      <c r="T2323" s="173" t="s">
        <v>202</v>
      </c>
      <c r="U2323" s="159">
        <v>0</v>
      </c>
      <c r="V2323" s="159">
        <f>ROUND(E2323*U2323,2)</f>
        <v>0</v>
      </c>
      <c r="W2323" s="159"/>
      <c r="X2323" s="159" t="s">
        <v>242</v>
      </c>
      <c r="Y2323" s="150"/>
      <c r="Z2323" s="150"/>
      <c r="AA2323" s="150"/>
      <c r="AB2323" s="150"/>
      <c r="AC2323" s="150"/>
      <c r="AD2323" s="150"/>
      <c r="AE2323" s="150"/>
      <c r="AF2323" s="150"/>
      <c r="AG2323" s="150" t="s">
        <v>243</v>
      </c>
      <c r="AH2323" s="150"/>
      <c r="AI2323" s="150"/>
      <c r="AJ2323" s="150"/>
      <c r="AK2323" s="150"/>
      <c r="AL2323" s="150"/>
      <c r="AM2323" s="150"/>
      <c r="AN2323" s="150"/>
      <c r="AO2323" s="150"/>
      <c r="AP2323" s="150"/>
      <c r="AQ2323" s="150"/>
      <c r="AR2323" s="150"/>
      <c r="AS2323" s="150"/>
      <c r="AT2323" s="150"/>
      <c r="AU2323" s="150"/>
      <c r="AV2323" s="150"/>
      <c r="AW2323" s="150"/>
      <c r="AX2323" s="150"/>
      <c r="AY2323" s="150"/>
      <c r="AZ2323" s="150"/>
      <c r="BA2323" s="150"/>
      <c r="BB2323" s="150"/>
      <c r="BC2323" s="150"/>
      <c r="BD2323" s="150"/>
      <c r="BE2323" s="150"/>
      <c r="BF2323" s="150"/>
      <c r="BG2323" s="150"/>
      <c r="BH2323" s="150"/>
    </row>
    <row r="2324" spans="1:60" outlineLevel="1" x14ac:dyDescent="0.2">
      <c r="A2324" s="157"/>
      <c r="B2324" s="158"/>
      <c r="C2324" s="262" t="s">
        <v>2043</v>
      </c>
      <c r="D2324" s="263"/>
      <c r="E2324" s="263"/>
      <c r="F2324" s="263"/>
      <c r="G2324" s="263"/>
      <c r="H2324" s="159"/>
      <c r="I2324" s="159"/>
      <c r="J2324" s="159"/>
      <c r="K2324" s="159"/>
      <c r="L2324" s="159"/>
      <c r="M2324" s="159"/>
      <c r="N2324" s="159"/>
      <c r="O2324" s="159"/>
      <c r="P2324" s="159"/>
      <c r="Q2324" s="159"/>
      <c r="R2324" s="159"/>
      <c r="S2324" s="159"/>
      <c r="T2324" s="159"/>
      <c r="U2324" s="159"/>
      <c r="V2324" s="159"/>
      <c r="W2324" s="159"/>
      <c r="X2324" s="159"/>
      <c r="Y2324" s="150"/>
      <c r="Z2324" s="150"/>
      <c r="AA2324" s="150"/>
      <c r="AB2324" s="150"/>
      <c r="AC2324" s="150"/>
      <c r="AD2324" s="150"/>
      <c r="AE2324" s="150"/>
      <c r="AF2324" s="150"/>
      <c r="AG2324" s="150" t="s">
        <v>206</v>
      </c>
      <c r="AH2324" s="150"/>
      <c r="AI2324" s="150"/>
      <c r="AJ2324" s="150"/>
      <c r="AK2324" s="150"/>
      <c r="AL2324" s="150"/>
      <c r="AM2324" s="150"/>
      <c r="AN2324" s="150"/>
      <c r="AO2324" s="150"/>
      <c r="AP2324" s="150"/>
      <c r="AQ2324" s="150"/>
      <c r="AR2324" s="150"/>
      <c r="AS2324" s="150"/>
      <c r="AT2324" s="150"/>
      <c r="AU2324" s="150"/>
      <c r="AV2324" s="150"/>
      <c r="AW2324" s="150"/>
      <c r="AX2324" s="150"/>
      <c r="AY2324" s="150"/>
      <c r="AZ2324" s="150"/>
      <c r="BA2324" s="150"/>
      <c r="BB2324" s="150"/>
      <c r="BC2324" s="150"/>
      <c r="BD2324" s="150"/>
      <c r="BE2324" s="150"/>
      <c r="BF2324" s="150"/>
      <c r="BG2324" s="150"/>
      <c r="BH2324" s="150"/>
    </row>
    <row r="2325" spans="1:60" ht="22.5" outlineLevel="1" x14ac:dyDescent="0.2">
      <c r="A2325" s="157"/>
      <c r="B2325" s="158"/>
      <c r="C2325" s="271" t="s">
        <v>2044</v>
      </c>
      <c r="D2325" s="272"/>
      <c r="E2325" s="272"/>
      <c r="F2325" s="272"/>
      <c r="G2325" s="272"/>
      <c r="H2325" s="159"/>
      <c r="I2325" s="159"/>
      <c r="J2325" s="159"/>
      <c r="K2325" s="159"/>
      <c r="L2325" s="159"/>
      <c r="M2325" s="159"/>
      <c r="N2325" s="159"/>
      <c r="O2325" s="159"/>
      <c r="P2325" s="159"/>
      <c r="Q2325" s="159"/>
      <c r="R2325" s="159"/>
      <c r="S2325" s="159"/>
      <c r="T2325" s="159"/>
      <c r="U2325" s="159"/>
      <c r="V2325" s="159"/>
      <c r="W2325" s="159"/>
      <c r="X2325" s="159"/>
      <c r="Y2325" s="150"/>
      <c r="Z2325" s="150"/>
      <c r="AA2325" s="150"/>
      <c r="AB2325" s="150"/>
      <c r="AC2325" s="150"/>
      <c r="AD2325" s="150"/>
      <c r="AE2325" s="150"/>
      <c r="AF2325" s="150"/>
      <c r="AG2325" s="150" t="s">
        <v>206</v>
      </c>
      <c r="AH2325" s="150"/>
      <c r="AI2325" s="150"/>
      <c r="AJ2325" s="150"/>
      <c r="AK2325" s="150"/>
      <c r="AL2325" s="150"/>
      <c r="AM2325" s="150"/>
      <c r="AN2325" s="150"/>
      <c r="AO2325" s="150"/>
      <c r="AP2325" s="150"/>
      <c r="AQ2325" s="150"/>
      <c r="AR2325" s="150"/>
      <c r="AS2325" s="150"/>
      <c r="AT2325" s="150"/>
      <c r="AU2325" s="150"/>
      <c r="AV2325" s="150"/>
      <c r="AW2325" s="150"/>
      <c r="AX2325" s="150"/>
      <c r="AY2325" s="150"/>
      <c r="AZ2325" s="150"/>
      <c r="BA2325" s="174" t="str">
        <f>C2325</f>
        <v>- RÁM Z HLINÍKOVÉHO TEPELNĚ IZOLAČNÍHO PROFILU, ODSTÍN RAL 7044. VNITŘEK PROFILŮ JE VYPLNĚN TERMOIZOLAČNÍM MATERIÁLEM, Uf=1,4 W/(M2K)</v>
      </c>
      <c r="BB2325" s="150"/>
      <c r="BC2325" s="150"/>
      <c r="BD2325" s="150"/>
      <c r="BE2325" s="150"/>
      <c r="BF2325" s="150"/>
      <c r="BG2325" s="150"/>
      <c r="BH2325" s="150"/>
    </row>
    <row r="2326" spans="1:60" outlineLevel="1" x14ac:dyDescent="0.2">
      <c r="A2326" s="157"/>
      <c r="B2326" s="158"/>
      <c r="C2326" s="271" t="s">
        <v>2535</v>
      </c>
      <c r="D2326" s="272"/>
      <c r="E2326" s="272"/>
      <c r="F2326" s="272"/>
      <c r="G2326" s="272"/>
      <c r="H2326" s="159"/>
      <c r="I2326" s="159"/>
      <c r="J2326" s="159"/>
      <c r="K2326" s="159"/>
      <c r="L2326" s="159"/>
      <c r="M2326" s="159"/>
      <c r="N2326" s="159"/>
      <c r="O2326" s="159"/>
      <c r="P2326" s="159"/>
      <c r="Q2326" s="159"/>
      <c r="R2326" s="159"/>
      <c r="S2326" s="159"/>
      <c r="T2326" s="159"/>
      <c r="U2326" s="159"/>
      <c r="V2326" s="159"/>
      <c r="W2326" s="159"/>
      <c r="X2326" s="159"/>
      <c r="Y2326" s="150"/>
      <c r="Z2326" s="150"/>
      <c r="AA2326" s="150"/>
      <c r="AB2326" s="150"/>
      <c r="AC2326" s="150"/>
      <c r="AD2326" s="150"/>
      <c r="AE2326" s="150"/>
      <c r="AF2326" s="150"/>
      <c r="AG2326" s="150" t="s">
        <v>206</v>
      </c>
      <c r="AH2326" s="150"/>
      <c r="AI2326" s="150"/>
      <c r="AJ2326" s="150"/>
      <c r="AK2326" s="150"/>
      <c r="AL2326" s="150"/>
      <c r="AM2326" s="150"/>
      <c r="AN2326" s="150"/>
      <c r="AO2326" s="150"/>
      <c r="AP2326" s="150"/>
      <c r="AQ2326" s="150"/>
      <c r="AR2326" s="150"/>
      <c r="AS2326" s="150"/>
      <c r="AT2326" s="150"/>
      <c r="AU2326" s="150"/>
      <c r="AV2326" s="150"/>
      <c r="AW2326" s="150"/>
      <c r="AX2326" s="150"/>
      <c r="AY2326" s="150"/>
      <c r="AZ2326" s="150"/>
      <c r="BA2326" s="150"/>
      <c r="BB2326" s="150"/>
      <c r="BC2326" s="150"/>
      <c r="BD2326" s="150"/>
      <c r="BE2326" s="150"/>
      <c r="BF2326" s="150"/>
      <c r="BG2326" s="150"/>
      <c r="BH2326" s="150"/>
    </row>
    <row r="2327" spans="1:60" outlineLevel="1" x14ac:dyDescent="0.2">
      <c r="A2327" s="157"/>
      <c r="B2327" s="158"/>
      <c r="C2327" s="271" t="s">
        <v>2045</v>
      </c>
      <c r="D2327" s="272"/>
      <c r="E2327" s="272"/>
      <c r="F2327" s="272"/>
      <c r="G2327" s="272"/>
      <c r="H2327" s="159"/>
      <c r="I2327" s="159"/>
      <c r="J2327" s="159"/>
      <c r="K2327" s="159"/>
      <c r="L2327" s="159"/>
      <c r="M2327" s="159"/>
      <c r="N2327" s="159"/>
      <c r="O2327" s="159"/>
      <c r="P2327" s="159"/>
      <c r="Q2327" s="159"/>
      <c r="R2327" s="159"/>
      <c r="S2327" s="159"/>
      <c r="T2327" s="159"/>
      <c r="U2327" s="159"/>
      <c r="V2327" s="159"/>
      <c r="W2327" s="159"/>
      <c r="X2327" s="159"/>
      <c r="Y2327" s="150"/>
      <c r="Z2327" s="150"/>
      <c r="AA2327" s="150"/>
      <c r="AB2327" s="150"/>
      <c r="AC2327" s="150"/>
      <c r="AD2327" s="150"/>
      <c r="AE2327" s="150"/>
      <c r="AF2327" s="150"/>
      <c r="AG2327" s="150" t="s">
        <v>206</v>
      </c>
      <c r="AH2327" s="150"/>
      <c r="AI2327" s="150"/>
      <c r="AJ2327" s="150"/>
      <c r="AK2327" s="150"/>
      <c r="AL2327" s="150"/>
      <c r="AM2327" s="150"/>
      <c r="AN2327" s="150"/>
      <c r="AO2327" s="150"/>
      <c r="AP2327" s="150"/>
      <c r="AQ2327" s="150"/>
      <c r="AR2327" s="150"/>
      <c r="AS2327" s="150"/>
      <c r="AT2327" s="150"/>
      <c r="AU2327" s="150"/>
      <c r="AV2327" s="150"/>
      <c r="AW2327" s="150"/>
      <c r="AX2327" s="150"/>
      <c r="AY2327" s="150"/>
      <c r="AZ2327" s="150"/>
      <c r="BA2327" s="150"/>
      <c r="BB2327" s="150"/>
      <c r="BC2327" s="150"/>
      <c r="BD2327" s="150"/>
      <c r="BE2327" s="150"/>
      <c r="BF2327" s="150"/>
      <c r="BG2327" s="150"/>
      <c r="BH2327" s="150"/>
    </row>
    <row r="2328" spans="1:60" outlineLevel="1" x14ac:dyDescent="0.2">
      <c r="A2328" s="157"/>
      <c r="B2328" s="158"/>
      <c r="C2328" s="271" t="s">
        <v>2046</v>
      </c>
      <c r="D2328" s="272"/>
      <c r="E2328" s="272"/>
      <c r="F2328" s="272"/>
      <c r="G2328" s="272"/>
      <c r="H2328" s="159"/>
      <c r="I2328" s="159"/>
      <c r="J2328" s="159"/>
      <c r="K2328" s="159"/>
      <c r="L2328" s="159"/>
      <c r="M2328" s="159"/>
      <c r="N2328" s="159"/>
      <c r="O2328" s="159"/>
      <c r="P2328" s="159"/>
      <c r="Q2328" s="159"/>
      <c r="R2328" s="159"/>
      <c r="S2328" s="159"/>
      <c r="T2328" s="159"/>
      <c r="U2328" s="159"/>
      <c r="V2328" s="159"/>
      <c r="W2328" s="159"/>
      <c r="X2328" s="159"/>
      <c r="Y2328" s="150"/>
      <c r="Z2328" s="150"/>
      <c r="AA2328" s="150"/>
      <c r="AB2328" s="150"/>
      <c r="AC2328" s="150"/>
      <c r="AD2328" s="150"/>
      <c r="AE2328" s="150"/>
      <c r="AF2328" s="150"/>
      <c r="AG2328" s="150" t="s">
        <v>206</v>
      </c>
      <c r="AH2328" s="150"/>
      <c r="AI2328" s="150"/>
      <c r="AJ2328" s="150"/>
      <c r="AK2328" s="150"/>
      <c r="AL2328" s="150"/>
      <c r="AM2328" s="150"/>
      <c r="AN2328" s="150"/>
      <c r="AO2328" s="150"/>
      <c r="AP2328" s="150"/>
      <c r="AQ2328" s="150"/>
      <c r="AR2328" s="150"/>
      <c r="AS2328" s="150"/>
      <c r="AT2328" s="150"/>
      <c r="AU2328" s="150"/>
      <c r="AV2328" s="150"/>
      <c r="AW2328" s="150"/>
      <c r="AX2328" s="150"/>
      <c r="AY2328" s="150"/>
      <c r="AZ2328" s="150"/>
      <c r="BA2328" s="150"/>
      <c r="BB2328" s="150"/>
      <c r="BC2328" s="150"/>
      <c r="BD2328" s="150"/>
      <c r="BE2328" s="150"/>
      <c r="BF2328" s="150"/>
      <c r="BG2328" s="150"/>
      <c r="BH2328" s="150"/>
    </row>
    <row r="2329" spans="1:60" outlineLevel="1" x14ac:dyDescent="0.2">
      <c r="A2329" s="157"/>
      <c r="B2329" s="158"/>
      <c r="C2329" s="271" t="s">
        <v>2047</v>
      </c>
      <c r="D2329" s="272"/>
      <c r="E2329" s="272"/>
      <c r="F2329" s="272"/>
      <c r="G2329" s="272"/>
      <c r="H2329" s="159"/>
      <c r="I2329" s="159"/>
      <c r="J2329" s="159"/>
      <c r="K2329" s="159"/>
      <c r="L2329" s="159"/>
      <c r="M2329" s="159"/>
      <c r="N2329" s="159"/>
      <c r="O2329" s="159"/>
      <c r="P2329" s="159"/>
      <c r="Q2329" s="159"/>
      <c r="R2329" s="159"/>
      <c r="S2329" s="159"/>
      <c r="T2329" s="159"/>
      <c r="U2329" s="159"/>
      <c r="V2329" s="159"/>
      <c r="W2329" s="159"/>
      <c r="X2329" s="159"/>
      <c r="Y2329" s="150"/>
      <c r="Z2329" s="150"/>
      <c r="AA2329" s="150"/>
      <c r="AB2329" s="150"/>
      <c r="AC2329" s="150"/>
      <c r="AD2329" s="150"/>
      <c r="AE2329" s="150"/>
      <c r="AF2329" s="150"/>
      <c r="AG2329" s="150" t="s">
        <v>206</v>
      </c>
      <c r="AH2329" s="150"/>
      <c r="AI2329" s="150"/>
      <c r="AJ2329" s="150"/>
      <c r="AK2329" s="150"/>
      <c r="AL2329" s="150"/>
      <c r="AM2329" s="150"/>
      <c r="AN2329" s="150"/>
      <c r="AO2329" s="150"/>
      <c r="AP2329" s="150"/>
      <c r="AQ2329" s="150"/>
      <c r="AR2329" s="150"/>
      <c r="AS2329" s="150"/>
      <c r="AT2329" s="150"/>
      <c r="AU2329" s="150"/>
      <c r="AV2329" s="150"/>
      <c r="AW2329" s="150"/>
      <c r="AX2329" s="150"/>
      <c r="AY2329" s="150"/>
      <c r="AZ2329" s="150"/>
      <c r="BA2329" s="150"/>
      <c r="BB2329" s="150"/>
      <c r="BC2329" s="150"/>
      <c r="BD2329" s="150"/>
      <c r="BE2329" s="150"/>
      <c r="BF2329" s="150"/>
      <c r="BG2329" s="150"/>
      <c r="BH2329" s="150"/>
    </row>
    <row r="2330" spans="1:60" outlineLevel="1" x14ac:dyDescent="0.2">
      <c r="A2330" s="157"/>
      <c r="B2330" s="158"/>
      <c r="C2330" s="271" t="s">
        <v>2048</v>
      </c>
      <c r="D2330" s="272"/>
      <c r="E2330" s="272"/>
      <c r="F2330" s="272"/>
      <c r="G2330" s="272"/>
      <c r="H2330" s="159"/>
      <c r="I2330" s="159"/>
      <c r="J2330" s="159"/>
      <c r="K2330" s="159"/>
      <c r="L2330" s="159"/>
      <c r="M2330" s="159"/>
      <c r="N2330" s="159"/>
      <c r="O2330" s="159"/>
      <c r="P2330" s="159"/>
      <c r="Q2330" s="159"/>
      <c r="R2330" s="159"/>
      <c r="S2330" s="159"/>
      <c r="T2330" s="159"/>
      <c r="U2330" s="159"/>
      <c r="V2330" s="159"/>
      <c r="W2330" s="159"/>
      <c r="X2330" s="159"/>
      <c r="Y2330" s="150"/>
      <c r="Z2330" s="150"/>
      <c r="AA2330" s="150"/>
      <c r="AB2330" s="150"/>
      <c r="AC2330" s="150"/>
      <c r="AD2330" s="150"/>
      <c r="AE2330" s="150"/>
      <c r="AF2330" s="150"/>
      <c r="AG2330" s="150" t="s">
        <v>206</v>
      </c>
      <c r="AH2330" s="150"/>
      <c r="AI2330" s="150"/>
      <c r="AJ2330" s="150"/>
      <c r="AK2330" s="150"/>
      <c r="AL2330" s="150"/>
      <c r="AM2330" s="150"/>
      <c r="AN2330" s="150"/>
      <c r="AO2330" s="150"/>
      <c r="AP2330" s="150"/>
      <c r="AQ2330" s="150"/>
      <c r="AR2330" s="150"/>
      <c r="AS2330" s="150"/>
      <c r="AT2330" s="150"/>
      <c r="AU2330" s="150"/>
      <c r="AV2330" s="150"/>
      <c r="AW2330" s="150"/>
      <c r="AX2330" s="150"/>
      <c r="AY2330" s="150"/>
      <c r="AZ2330" s="150"/>
      <c r="BA2330" s="150"/>
      <c r="BB2330" s="150"/>
      <c r="BC2330" s="150"/>
      <c r="BD2330" s="150"/>
      <c r="BE2330" s="150"/>
      <c r="BF2330" s="150"/>
      <c r="BG2330" s="150"/>
      <c r="BH2330" s="150"/>
    </row>
    <row r="2331" spans="1:60" ht="22.5" outlineLevel="1" x14ac:dyDescent="0.2">
      <c r="A2331" s="157"/>
      <c r="B2331" s="158"/>
      <c r="C2331" s="271" t="s">
        <v>2049</v>
      </c>
      <c r="D2331" s="272"/>
      <c r="E2331" s="272"/>
      <c r="F2331" s="272"/>
      <c r="G2331" s="272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9"/>
      <c r="T2331" s="159"/>
      <c r="U2331" s="159"/>
      <c r="V2331" s="159"/>
      <c r="W2331" s="159"/>
      <c r="X2331" s="159"/>
      <c r="Y2331" s="150"/>
      <c r="Z2331" s="150"/>
      <c r="AA2331" s="150"/>
      <c r="AB2331" s="150"/>
      <c r="AC2331" s="150"/>
      <c r="AD2331" s="150"/>
      <c r="AE2331" s="150"/>
      <c r="AF2331" s="150"/>
      <c r="AG2331" s="150" t="s">
        <v>206</v>
      </c>
      <c r="AH2331" s="150"/>
      <c r="AI2331" s="150"/>
      <c r="AJ2331" s="150"/>
      <c r="AK2331" s="150"/>
      <c r="AL2331" s="150"/>
      <c r="AM2331" s="150"/>
      <c r="AN2331" s="150"/>
      <c r="AO2331" s="150"/>
      <c r="AP2331" s="150"/>
      <c r="AQ2331" s="150"/>
      <c r="AR2331" s="150"/>
      <c r="AS2331" s="150"/>
      <c r="AT2331" s="150"/>
      <c r="AU2331" s="150"/>
      <c r="AV2331" s="150"/>
      <c r="AW2331" s="150"/>
      <c r="AX2331" s="150"/>
      <c r="AY2331" s="150"/>
      <c r="AZ2331" s="150"/>
      <c r="BA2331" s="174" t="str">
        <f>C2331</f>
        <v>- PŘIPOJOVACÍ SPÁRA: PU PĚNA + OMÍTATELNÁ VNITŘNÍ PAROZÁBRANA A VENKOVNÍ   PAROPROPUSTNÁ ZÁBRANA, ZÁBRANY UTĚSNIT KE STAVEBNÍMU OTVORU</v>
      </c>
      <c r="BB2331" s="150"/>
      <c r="BC2331" s="150"/>
      <c r="BD2331" s="150"/>
      <c r="BE2331" s="150"/>
      <c r="BF2331" s="150"/>
      <c r="BG2331" s="150"/>
      <c r="BH2331" s="150"/>
    </row>
    <row r="2332" spans="1:60" outlineLevel="1" x14ac:dyDescent="0.2">
      <c r="A2332" s="157"/>
      <c r="B2332" s="158"/>
      <c r="C2332" s="271" t="s">
        <v>2050</v>
      </c>
      <c r="D2332" s="272"/>
      <c r="E2332" s="272"/>
      <c r="F2332" s="272"/>
      <c r="G2332" s="272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9"/>
      <c r="T2332" s="159"/>
      <c r="U2332" s="159"/>
      <c r="V2332" s="159"/>
      <c r="W2332" s="159"/>
      <c r="X2332" s="159"/>
      <c r="Y2332" s="150"/>
      <c r="Z2332" s="150"/>
      <c r="AA2332" s="150"/>
      <c r="AB2332" s="150"/>
      <c r="AC2332" s="150"/>
      <c r="AD2332" s="150"/>
      <c r="AE2332" s="150"/>
      <c r="AF2332" s="150"/>
      <c r="AG2332" s="150" t="s">
        <v>206</v>
      </c>
      <c r="AH2332" s="150"/>
      <c r="AI2332" s="150"/>
      <c r="AJ2332" s="150"/>
      <c r="AK2332" s="150"/>
      <c r="AL2332" s="150"/>
      <c r="AM2332" s="150"/>
      <c r="AN2332" s="150"/>
      <c r="AO2332" s="150"/>
      <c r="AP2332" s="150"/>
      <c r="AQ2332" s="150"/>
      <c r="AR2332" s="150"/>
      <c r="AS2332" s="150"/>
      <c r="AT2332" s="150"/>
      <c r="AU2332" s="150"/>
      <c r="AV2332" s="150"/>
      <c r="AW2332" s="150"/>
      <c r="AX2332" s="150"/>
      <c r="AY2332" s="150"/>
      <c r="AZ2332" s="150"/>
      <c r="BA2332" s="150"/>
      <c r="BB2332" s="150"/>
      <c r="BC2332" s="150"/>
      <c r="BD2332" s="150"/>
      <c r="BE2332" s="150"/>
      <c r="BF2332" s="150"/>
      <c r="BG2332" s="150"/>
      <c r="BH2332" s="150"/>
    </row>
    <row r="2333" spans="1:60" outlineLevel="1" x14ac:dyDescent="0.2">
      <c r="A2333" s="157"/>
      <c r="B2333" s="158"/>
      <c r="C2333" s="271" t="s">
        <v>2051</v>
      </c>
      <c r="D2333" s="272"/>
      <c r="E2333" s="272"/>
      <c r="F2333" s="272"/>
      <c r="G2333" s="272"/>
      <c r="H2333" s="159"/>
      <c r="I2333" s="159"/>
      <c r="J2333" s="159"/>
      <c r="K2333" s="159"/>
      <c r="L2333" s="159"/>
      <c r="M2333" s="159"/>
      <c r="N2333" s="159"/>
      <c r="O2333" s="159"/>
      <c r="P2333" s="159"/>
      <c r="Q2333" s="159"/>
      <c r="R2333" s="159"/>
      <c r="S2333" s="159"/>
      <c r="T2333" s="159"/>
      <c r="U2333" s="159"/>
      <c r="V2333" s="159"/>
      <c r="W2333" s="159"/>
      <c r="X2333" s="159"/>
      <c r="Y2333" s="150"/>
      <c r="Z2333" s="150"/>
      <c r="AA2333" s="150"/>
      <c r="AB2333" s="150"/>
      <c r="AC2333" s="150"/>
      <c r="AD2333" s="150"/>
      <c r="AE2333" s="150"/>
      <c r="AF2333" s="150"/>
      <c r="AG2333" s="150" t="s">
        <v>206</v>
      </c>
      <c r="AH2333" s="150"/>
      <c r="AI2333" s="150"/>
      <c r="AJ2333" s="150"/>
      <c r="AK2333" s="150"/>
      <c r="AL2333" s="150"/>
      <c r="AM2333" s="150"/>
      <c r="AN2333" s="150"/>
      <c r="AO2333" s="150"/>
      <c r="AP2333" s="150"/>
      <c r="AQ2333" s="150"/>
      <c r="AR2333" s="150"/>
      <c r="AS2333" s="150"/>
      <c r="AT2333" s="150"/>
      <c r="AU2333" s="150"/>
      <c r="AV2333" s="150"/>
      <c r="AW2333" s="150"/>
      <c r="AX2333" s="150"/>
      <c r="AY2333" s="150"/>
      <c r="AZ2333" s="150"/>
      <c r="BA2333" s="150"/>
      <c r="BB2333" s="150"/>
      <c r="BC2333" s="150"/>
      <c r="BD2333" s="150"/>
      <c r="BE2333" s="150"/>
      <c r="BF2333" s="150"/>
      <c r="BG2333" s="150"/>
      <c r="BH2333" s="150"/>
    </row>
    <row r="2334" spans="1:60" outlineLevel="1" x14ac:dyDescent="0.2">
      <c r="A2334" s="157"/>
      <c r="B2334" s="158"/>
      <c r="C2334" s="271" t="s">
        <v>2052</v>
      </c>
      <c r="D2334" s="272"/>
      <c r="E2334" s="272"/>
      <c r="F2334" s="272"/>
      <c r="G2334" s="272"/>
      <c r="H2334" s="159"/>
      <c r="I2334" s="159"/>
      <c r="J2334" s="159"/>
      <c r="K2334" s="159"/>
      <c r="L2334" s="159"/>
      <c r="M2334" s="159"/>
      <c r="N2334" s="159"/>
      <c r="O2334" s="159"/>
      <c r="P2334" s="159"/>
      <c r="Q2334" s="159"/>
      <c r="R2334" s="159"/>
      <c r="S2334" s="159"/>
      <c r="T2334" s="159"/>
      <c r="U2334" s="159"/>
      <c r="V2334" s="159"/>
      <c r="W2334" s="159"/>
      <c r="X2334" s="159"/>
      <c r="Y2334" s="150"/>
      <c r="Z2334" s="150"/>
      <c r="AA2334" s="150"/>
      <c r="AB2334" s="150"/>
      <c r="AC2334" s="150"/>
      <c r="AD2334" s="150"/>
      <c r="AE2334" s="150"/>
      <c r="AF2334" s="150"/>
      <c r="AG2334" s="150" t="s">
        <v>206</v>
      </c>
      <c r="AH2334" s="150"/>
      <c r="AI2334" s="150"/>
      <c r="AJ2334" s="150"/>
      <c r="AK2334" s="150"/>
      <c r="AL2334" s="150"/>
      <c r="AM2334" s="150"/>
      <c r="AN2334" s="150"/>
      <c r="AO2334" s="150"/>
      <c r="AP2334" s="150"/>
      <c r="AQ2334" s="150"/>
      <c r="AR2334" s="150"/>
      <c r="AS2334" s="150"/>
      <c r="AT2334" s="150"/>
      <c r="AU2334" s="150"/>
      <c r="AV2334" s="150"/>
      <c r="AW2334" s="150"/>
      <c r="AX2334" s="150"/>
      <c r="AY2334" s="150"/>
      <c r="AZ2334" s="150"/>
      <c r="BA2334" s="150"/>
      <c r="BB2334" s="150"/>
      <c r="BC2334" s="150"/>
      <c r="BD2334" s="150"/>
      <c r="BE2334" s="150"/>
      <c r="BF2334" s="150"/>
      <c r="BG2334" s="150"/>
      <c r="BH2334" s="150"/>
    </row>
    <row r="2335" spans="1:60" outlineLevel="1" x14ac:dyDescent="0.2">
      <c r="A2335" s="157"/>
      <c r="B2335" s="158"/>
      <c r="C2335" s="199" t="s">
        <v>1067</v>
      </c>
      <c r="D2335" s="189"/>
      <c r="E2335" s="190"/>
      <c r="F2335" s="159"/>
      <c r="G2335" s="159"/>
      <c r="H2335" s="159"/>
      <c r="I2335" s="159"/>
      <c r="J2335" s="159"/>
      <c r="K2335" s="159"/>
      <c r="L2335" s="159"/>
      <c r="M2335" s="159"/>
      <c r="N2335" s="159"/>
      <c r="O2335" s="159"/>
      <c r="P2335" s="159"/>
      <c r="Q2335" s="159"/>
      <c r="R2335" s="159"/>
      <c r="S2335" s="159"/>
      <c r="T2335" s="159"/>
      <c r="U2335" s="159"/>
      <c r="V2335" s="159"/>
      <c r="W2335" s="159"/>
      <c r="X2335" s="159"/>
      <c r="Y2335" s="150"/>
      <c r="Z2335" s="150"/>
      <c r="AA2335" s="150"/>
      <c r="AB2335" s="150"/>
      <c r="AC2335" s="150"/>
      <c r="AD2335" s="150"/>
      <c r="AE2335" s="150"/>
      <c r="AF2335" s="150"/>
      <c r="AG2335" s="150" t="s">
        <v>247</v>
      </c>
      <c r="AH2335" s="150">
        <v>0</v>
      </c>
      <c r="AI2335" s="150"/>
      <c r="AJ2335" s="150"/>
      <c r="AK2335" s="150"/>
      <c r="AL2335" s="150"/>
      <c r="AM2335" s="150"/>
      <c r="AN2335" s="150"/>
      <c r="AO2335" s="150"/>
      <c r="AP2335" s="150"/>
      <c r="AQ2335" s="150"/>
      <c r="AR2335" s="150"/>
      <c r="AS2335" s="150"/>
      <c r="AT2335" s="150"/>
      <c r="AU2335" s="150"/>
      <c r="AV2335" s="150"/>
      <c r="AW2335" s="150"/>
      <c r="AX2335" s="150"/>
      <c r="AY2335" s="150"/>
      <c r="AZ2335" s="150"/>
      <c r="BA2335" s="150"/>
      <c r="BB2335" s="150"/>
      <c r="BC2335" s="150"/>
      <c r="BD2335" s="150"/>
      <c r="BE2335" s="150"/>
      <c r="BF2335" s="150"/>
      <c r="BG2335" s="150"/>
      <c r="BH2335" s="150"/>
    </row>
    <row r="2336" spans="1:60" outlineLevel="1" x14ac:dyDescent="0.2">
      <c r="A2336" s="157"/>
      <c r="B2336" s="158"/>
      <c r="C2336" s="199" t="s">
        <v>439</v>
      </c>
      <c r="D2336" s="189"/>
      <c r="E2336" s="190">
        <v>1</v>
      </c>
      <c r="F2336" s="159"/>
      <c r="G2336" s="159"/>
      <c r="H2336" s="159"/>
      <c r="I2336" s="159"/>
      <c r="J2336" s="159"/>
      <c r="K2336" s="159"/>
      <c r="L2336" s="159"/>
      <c r="M2336" s="159"/>
      <c r="N2336" s="159"/>
      <c r="O2336" s="159"/>
      <c r="P2336" s="159"/>
      <c r="Q2336" s="159"/>
      <c r="R2336" s="159"/>
      <c r="S2336" s="159"/>
      <c r="T2336" s="159"/>
      <c r="U2336" s="159"/>
      <c r="V2336" s="159"/>
      <c r="W2336" s="159"/>
      <c r="X2336" s="159"/>
      <c r="Y2336" s="150"/>
      <c r="Z2336" s="150"/>
      <c r="AA2336" s="150"/>
      <c r="AB2336" s="150"/>
      <c r="AC2336" s="150"/>
      <c r="AD2336" s="150"/>
      <c r="AE2336" s="150"/>
      <c r="AF2336" s="150"/>
      <c r="AG2336" s="150" t="s">
        <v>247</v>
      </c>
      <c r="AH2336" s="150">
        <v>0</v>
      </c>
      <c r="AI2336" s="150"/>
      <c r="AJ2336" s="150"/>
      <c r="AK2336" s="150"/>
      <c r="AL2336" s="150"/>
      <c r="AM2336" s="150"/>
      <c r="AN2336" s="150"/>
      <c r="AO2336" s="150"/>
      <c r="AP2336" s="150"/>
      <c r="AQ2336" s="150"/>
      <c r="AR2336" s="150"/>
      <c r="AS2336" s="150"/>
      <c r="AT2336" s="150"/>
      <c r="AU2336" s="150"/>
      <c r="AV2336" s="150"/>
      <c r="AW2336" s="150"/>
      <c r="AX2336" s="150"/>
      <c r="AY2336" s="150"/>
      <c r="AZ2336" s="150"/>
      <c r="BA2336" s="150"/>
      <c r="BB2336" s="150"/>
      <c r="BC2336" s="150"/>
      <c r="BD2336" s="150"/>
      <c r="BE2336" s="150"/>
      <c r="BF2336" s="150"/>
      <c r="BG2336" s="150"/>
      <c r="BH2336" s="150"/>
    </row>
    <row r="2337" spans="1:60" ht="22.5" outlineLevel="1" x14ac:dyDescent="0.2">
      <c r="A2337" s="167">
        <v>358</v>
      </c>
      <c r="B2337" s="168" t="s">
        <v>2053</v>
      </c>
      <c r="C2337" s="184" t="s">
        <v>2054</v>
      </c>
      <c r="D2337" s="169" t="s">
        <v>420</v>
      </c>
      <c r="E2337" s="170">
        <v>1</v>
      </c>
      <c r="F2337" s="171">
        <v>44240</v>
      </c>
      <c r="G2337" s="172">
        <f>ROUND(E2337*F2337,2)</f>
        <v>44240</v>
      </c>
      <c r="H2337" s="171">
        <v>0</v>
      </c>
      <c r="I2337" s="172">
        <f>ROUND(E2337*H2337,2)</f>
        <v>0</v>
      </c>
      <c r="J2337" s="171">
        <v>44240</v>
      </c>
      <c r="K2337" s="172">
        <f>ROUND(E2337*J2337,2)</f>
        <v>44240</v>
      </c>
      <c r="L2337" s="172">
        <v>21</v>
      </c>
      <c r="M2337" s="172">
        <f>G2337*(1+L2337/100)</f>
        <v>53530.400000000001</v>
      </c>
      <c r="N2337" s="172">
        <v>0</v>
      </c>
      <c r="O2337" s="172">
        <f>ROUND(E2337*N2337,2)</f>
        <v>0</v>
      </c>
      <c r="P2337" s="172">
        <v>0</v>
      </c>
      <c r="Q2337" s="172">
        <f>ROUND(E2337*P2337,2)</f>
        <v>0</v>
      </c>
      <c r="R2337" s="172"/>
      <c r="S2337" s="172" t="s">
        <v>438</v>
      </c>
      <c r="T2337" s="173" t="s">
        <v>202</v>
      </c>
      <c r="U2337" s="159">
        <v>0</v>
      </c>
      <c r="V2337" s="159">
        <f>ROUND(E2337*U2337,2)</f>
        <v>0</v>
      </c>
      <c r="W2337" s="159"/>
      <c r="X2337" s="159" t="s">
        <v>242</v>
      </c>
      <c r="Y2337" s="150"/>
      <c r="Z2337" s="150"/>
      <c r="AA2337" s="150"/>
      <c r="AB2337" s="150"/>
      <c r="AC2337" s="150"/>
      <c r="AD2337" s="150"/>
      <c r="AE2337" s="150"/>
      <c r="AF2337" s="150"/>
      <c r="AG2337" s="150" t="s">
        <v>243</v>
      </c>
      <c r="AH2337" s="150"/>
      <c r="AI2337" s="150"/>
      <c r="AJ2337" s="150"/>
      <c r="AK2337" s="150"/>
      <c r="AL2337" s="150"/>
      <c r="AM2337" s="150"/>
      <c r="AN2337" s="150"/>
      <c r="AO2337" s="150"/>
      <c r="AP2337" s="150"/>
      <c r="AQ2337" s="150"/>
      <c r="AR2337" s="150"/>
      <c r="AS2337" s="150"/>
      <c r="AT2337" s="150"/>
      <c r="AU2337" s="150"/>
      <c r="AV2337" s="150"/>
      <c r="AW2337" s="150"/>
      <c r="AX2337" s="150"/>
      <c r="AY2337" s="150"/>
      <c r="AZ2337" s="150"/>
      <c r="BA2337" s="150"/>
      <c r="BB2337" s="150"/>
      <c r="BC2337" s="150"/>
      <c r="BD2337" s="150"/>
      <c r="BE2337" s="150"/>
      <c r="BF2337" s="150"/>
      <c r="BG2337" s="150"/>
      <c r="BH2337" s="150"/>
    </row>
    <row r="2338" spans="1:60" outlineLevel="1" x14ac:dyDescent="0.2">
      <c r="A2338" s="157"/>
      <c r="B2338" s="158"/>
      <c r="C2338" s="262" t="s">
        <v>2055</v>
      </c>
      <c r="D2338" s="263"/>
      <c r="E2338" s="263"/>
      <c r="F2338" s="263"/>
      <c r="G2338" s="263"/>
      <c r="H2338" s="159"/>
      <c r="I2338" s="159"/>
      <c r="J2338" s="159"/>
      <c r="K2338" s="159"/>
      <c r="L2338" s="159"/>
      <c r="M2338" s="159"/>
      <c r="N2338" s="159"/>
      <c r="O2338" s="159"/>
      <c r="P2338" s="159"/>
      <c r="Q2338" s="159"/>
      <c r="R2338" s="159"/>
      <c r="S2338" s="159"/>
      <c r="T2338" s="159"/>
      <c r="U2338" s="159"/>
      <c r="V2338" s="159"/>
      <c r="W2338" s="159"/>
      <c r="X2338" s="159"/>
      <c r="Y2338" s="150"/>
      <c r="Z2338" s="150"/>
      <c r="AA2338" s="150"/>
      <c r="AB2338" s="150"/>
      <c r="AC2338" s="150"/>
      <c r="AD2338" s="150"/>
      <c r="AE2338" s="150"/>
      <c r="AF2338" s="150"/>
      <c r="AG2338" s="150" t="s">
        <v>206</v>
      </c>
      <c r="AH2338" s="150"/>
      <c r="AI2338" s="150"/>
      <c r="AJ2338" s="150"/>
      <c r="AK2338" s="150"/>
      <c r="AL2338" s="150"/>
      <c r="AM2338" s="150"/>
      <c r="AN2338" s="150"/>
      <c r="AO2338" s="150"/>
      <c r="AP2338" s="150"/>
      <c r="AQ2338" s="150"/>
      <c r="AR2338" s="150"/>
      <c r="AS2338" s="150"/>
      <c r="AT2338" s="150"/>
      <c r="AU2338" s="150"/>
      <c r="AV2338" s="150"/>
      <c r="AW2338" s="150"/>
      <c r="AX2338" s="150"/>
      <c r="AY2338" s="150"/>
      <c r="AZ2338" s="150"/>
      <c r="BA2338" s="150"/>
      <c r="BB2338" s="150"/>
      <c r="BC2338" s="150"/>
      <c r="BD2338" s="150"/>
      <c r="BE2338" s="150"/>
      <c r="BF2338" s="150"/>
      <c r="BG2338" s="150"/>
      <c r="BH2338" s="150"/>
    </row>
    <row r="2339" spans="1:60" ht="22.5" outlineLevel="1" x14ac:dyDescent="0.2">
      <c r="A2339" s="157"/>
      <c r="B2339" s="158"/>
      <c r="C2339" s="271" t="s">
        <v>2056</v>
      </c>
      <c r="D2339" s="272"/>
      <c r="E2339" s="272"/>
      <c r="F2339" s="272"/>
      <c r="G2339" s="272"/>
      <c r="H2339" s="159"/>
      <c r="I2339" s="159"/>
      <c r="J2339" s="159"/>
      <c r="K2339" s="159"/>
      <c r="L2339" s="159"/>
      <c r="M2339" s="159"/>
      <c r="N2339" s="159"/>
      <c r="O2339" s="159"/>
      <c r="P2339" s="159"/>
      <c r="Q2339" s="159"/>
      <c r="R2339" s="159"/>
      <c r="S2339" s="159"/>
      <c r="T2339" s="159"/>
      <c r="U2339" s="159"/>
      <c r="V2339" s="159"/>
      <c r="W2339" s="159"/>
      <c r="X2339" s="159"/>
      <c r="Y2339" s="150"/>
      <c r="Z2339" s="150"/>
      <c r="AA2339" s="150"/>
      <c r="AB2339" s="150"/>
      <c r="AC2339" s="150"/>
      <c r="AD2339" s="150"/>
      <c r="AE2339" s="150"/>
      <c r="AF2339" s="150"/>
      <c r="AG2339" s="150" t="s">
        <v>206</v>
      </c>
      <c r="AH2339" s="150"/>
      <c r="AI2339" s="150"/>
      <c r="AJ2339" s="150"/>
      <c r="AK2339" s="150"/>
      <c r="AL2339" s="150"/>
      <c r="AM2339" s="150"/>
      <c r="AN2339" s="150"/>
      <c r="AO2339" s="150"/>
      <c r="AP2339" s="150"/>
      <c r="AQ2339" s="150"/>
      <c r="AR2339" s="150"/>
      <c r="AS2339" s="150"/>
      <c r="AT2339" s="150"/>
      <c r="AU2339" s="150"/>
      <c r="AV2339" s="150"/>
      <c r="AW2339" s="150"/>
      <c r="AX2339" s="150"/>
      <c r="AY2339" s="150"/>
      <c r="AZ2339" s="150"/>
      <c r="BA2339" s="174" t="str">
        <f>C2339</f>
        <v>- RÁM Z HLINÍKOVÉHO TEPELNĚ IZOLAČNÍHO PROFILU, ODSTÍN RAL 7044. VNITŘEK PROFILŮ JE VYPLNĚN TERMOIZOLAČNÍM MATERIÁLEM, Uf=1,7 W/(m2K)</v>
      </c>
      <c r="BB2339" s="150"/>
      <c r="BC2339" s="150"/>
      <c r="BD2339" s="150"/>
      <c r="BE2339" s="150"/>
      <c r="BF2339" s="150"/>
      <c r="BG2339" s="150"/>
      <c r="BH2339" s="150"/>
    </row>
    <row r="2340" spans="1:60" outlineLevel="1" x14ac:dyDescent="0.2">
      <c r="A2340" s="157"/>
      <c r="B2340" s="158"/>
      <c r="C2340" s="271" t="s">
        <v>2536</v>
      </c>
      <c r="D2340" s="272"/>
      <c r="E2340" s="272"/>
      <c r="F2340" s="272"/>
      <c r="G2340" s="272"/>
      <c r="H2340" s="159"/>
      <c r="I2340" s="159"/>
      <c r="J2340" s="159"/>
      <c r="K2340" s="159"/>
      <c r="L2340" s="159"/>
      <c r="M2340" s="159"/>
      <c r="N2340" s="159"/>
      <c r="O2340" s="159"/>
      <c r="P2340" s="159"/>
      <c r="Q2340" s="159"/>
      <c r="R2340" s="159"/>
      <c r="S2340" s="159"/>
      <c r="T2340" s="159"/>
      <c r="U2340" s="159"/>
      <c r="V2340" s="159"/>
      <c r="W2340" s="159"/>
      <c r="X2340" s="159"/>
      <c r="Y2340" s="150"/>
      <c r="Z2340" s="150"/>
      <c r="AA2340" s="150"/>
      <c r="AB2340" s="150"/>
      <c r="AC2340" s="150"/>
      <c r="AD2340" s="150"/>
      <c r="AE2340" s="150"/>
      <c r="AF2340" s="150"/>
      <c r="AG2340" s="150" t="s">
        <v>206</v>
      </c>
      <c r="AH2340" s="150"/>
      <c r="AI2340" s="150"/>
      <c r="AJ2340" s="150"/>
      <c r="AK2340" s="150"/>
      <c r="AL2340" s="150"/>
      <c r="AM2340" s="150"/>
      <c r="AN2340" s="150"/>
      <c r="AO2340" s="150"/>
      <c r="AP2340" s="150"/>
      <c r="AQ2340" s="150"/>
      <c r="AR2340" s="150"/>
      <c r="AS2340" s="150"/>
      <c r="AT2340" s="150"/>
      <c r="AU2340" s="150"/>
      <c r="AV2340" s="150"/>
      <c r="AW2340" s="150"/>
      <c r="AX2340" s="150"/>
      <c r="AY2340" s="150"/>
      <c r="AZ2340" s="150"/>
      <c r="BA2340" s="150"/>
      <c r="BB2340" s="150"/>
      <c r="BC2340" s="150"/>
      <c r="BD2340" s="150"/>
      <c r="BE2340" s="150"/>
      <c r="BF2340" s="150"/>
      <c r="BG2340" s="150"/>
      <c r="BH2340" s="150"/>
    </row>
    <row r="2341" spans="1:60" outlineLevel="1" x14ac:dyDescent="0.2">
      <c r="A2341" s="157"/>
      <c r="B2341" s="158"/>
      <c r="C2341" s="271" t="s">
        <v>2537</v>
      </c>
      <c r="D2341" s="272"/>
      <c r="E2341" s="272"/>
      <c r="F2341" s="272"/>
      <c r="G2341" s="272"/>
      <c r="H2341" s="159"/>
      <c r="I2341" s="159"/>
      <c r="J2341" s="159"/>
      <c r="K2341" s="159"/>
      <c r="L2341" s="159"/>
      <c r="M2341" s="159"/>
      <c r="N2341" s="159"/>
      <c r="O2341" s="159"/>
      <c r="P2341" s="159"/>
      <c r="Q2341" s="159"/>
      <c r="R2341" s="159"/>
      <c r="S2341" s="159"/>
      <c r="T2341" s="159"/>
      <c r="U2341" s="159"/>
      <c r="V2341" s="159"/>
      <c r="W2341" s="159"/>
      <c r="X2341" s="159"/>
      <c r="Y2341" s="150"/>
      <c r="Z2341" s="150"/>
      <c r="AA2341" s="150"/>
      <c r="AB2341" s="150"/>
      <c r="AC2341" s="150"/>
      <c r="AD2341" s="150"/>
      <c r="AE2341" s="150"/>
      <c r="AF2341" s="150"/>
      <c r="AG2341" s="150" t="s">
        <v>206</v>
      </c>
      <c r="AH2341" s="150"/>
      <c r="AI2341" s="150"/>
      <c r="AJ2341" s="150"/>
      <c r="AK2341" s="150"/>
      <c r="AL2341" s="150"/>
      <c r="AM2341" s="150"/>
      <c r="AN2341" s="150"/>
      <c r="AO2341" s="150"/>
      <c r="AP2341" s="150"/>
      <c r="AQ2341" s="150"/>
      <c r="AR2341" s="150"/>
      <c r="AS2341" s="150"/>
      <c r="AT2341" s="150"/>
      <c r="AU2341" s="150"/>
      <c r="AV2341" s="150"/>
      <c r="AW2341" s="150"/>
      <c r="AX2341" s="150"/>
      <c r="AY2341" s="150"/>
      <c r="AZ2341" s="150"/>
      <c r="BA2341" s="150"/>
      <c r="BB2341" s="150"/>
      <c r="BC2341" s="150"/>
      <c r="BD2341" s="150"/>
      <c r="BE2341" s="150"/>
      <c r="BF2341" s="150"/>
      <c r="BG2341" s="150"/>
      <c r="BH2341" s="150"/>
    </row>
    <row r="2342" spans="1:60" outlineLevel="1" x14ac:dyDescent="0.2">
      <c r="A2342" s="157"/>
      <c r="B2342" s="158"/>
      <c r="C2342" s="271" t="s">
        <v>2538</v>
      </c>
      <c r="D2342" s="272"/>
      <c r="E2342" s="272"/>
      <c r="F2342" s="272"/>
      <c r="G2342" s="272"/>
      <c r="H2342" s="159"/>
      <c r="I2342" s="159"/>
      <c r="J2342" s="159"/>
      <c r="K2342" s="159"/>
      <c r="L2342" s="159"/>
      <c r="M2342" s="159"/>
      <c r="N2342" s="159"/>
      <c r="O2342" s="159"/>
      <c r="P2342" s="159"/>
      <c r="Q2342" s="159"/>
      <c r="R2342" s="159"/>
      <c r="S2342" s="159"/>
      <c r="T2342" s="159"/>
      <c r="U2342" s="159"/>
      <c r="V2342" s="159"/>
      <c r="W2342" s="159"/>
      <c r="X2342" s="159"/>
      <c r="Y2342" s="150"/>
      <c r="Z2342" s="150"/>
      <c r="AA2342" s="150"/>
      <c r="AB2342" s="150"/>
      <c r="AC2342" s="150"/>
      <c r="AD2342" s="150"/>
      <c r="AE2342" s="150"/>
      <c r="AF2342" s="150"/>
      <c r="AG2342" s="150" t="s">
        <v>206</v>
      </c>
      <c r="AH2342" s="150"/>
      <c r="AI2342" s="150"/>
      <c r="AJ2342" s="150"/>
      <c r="AK2342" s="150"/>
      <c r="AL2342" s="150"/>
      <c r="AM2342" s="150"/>
      <c r="AN2342" s="150"/>
      <c r="AO2342" s="150"/>
      <c r="AP2342" s="150"/>
      <c r="AQ2342" s="150"/>
      <c r="AR2342" s="150"/>
      <c r="AS2342" s="150"/>
      <c r="AT2342" s="150"/>
      <c r="AU2342" s="150"/>
      <c r="AV2342" s="150"/>
      <c r="AW2342" s="150"/>
      <c r="AX2342" s="150"/>
      <c r="AY2342" s="150"/>
      <c r="AZ2342" s="150"/>
      <c r="BA2342" s="150"/>
      <c r="BB2342" s="150"/>
      <c r="BC2342" s="150"/>
      <c r="BD2342" s="150"/>
      <c r="BE2342" s="150"/>
      <c r="BF2342" s="150"/>
      <c r="BG2342" s="150"/>
      <c r="BH2342" s="150"/>
    </row>
    <row r="2343" spans="1:60" outlineLevel="1" x14ac:dyDescent="0.2">
      <c r="A2343" s="157"/>
      <c r="B2343" s="158"/>
      <c r="C2343" s="271" t="s">
        <v>2057</v>
      </c>
      <c r="D2343" s="272"/>
      <c r="E2343" s="272"/>
      <c r="F2343" s="272"/>
      <c r="G2343" s="272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9"/>
      <c r="T2343" s="159"/>
      <c r="U2343" s="159"/>
      <c r="V2343" s="159"/>
      <c r="W2343" s="159"/>
      <c r="X2343" s="159"/>
      <c r="Y2343" s="150"/>
      <c r="Z2343" s="150"/>
      <c r="AA2343" s="150"/>
      <c r="AB2343" s="150"/>
      <c r="AC2343" s="150"/>
      <c r="AD2343" s="150"/>
      <c r="AE2343" s="150"/>
      <c r="AF2343" s="150"/>
      <c r="AG2343" s="150" t="s">
        <v>206</v>
      </c>
      <c r="AH2343" s="150"/>
      <c r="AI2343" s="150"/>
      <c r="AJ2343" s="150"/>
      <c r="AK2343" s="150"/>
      <c r="AL2343" s="150"/>
      <c r="AM2343" s="150"/>
      <c r="AN2343" s="150"/>
      <c r="AO2343" s="150"/>
      <c r="AP2343" s="150"/>
      <c r="AQ2343" s="150"/>
      <c r="AR2343" s="150"/>
      <c r="AS2343" s="150"/>
      <c r="AT2343" s="150"/>
      <c r="AU2343" s="150"/>
      <c r="AV2343" s="150"/>
      <c r="AW2343" s="150"/>
      <c r="AX2343" s="150"/>
      <c r="AY2343" s="150"/>
      <c r="AZ2343" s="150"/>
      <c r="BA2343" s="150"/>
      <c r="BB2343" s="150"/>
      <c r="BC2343" s="150"/>
      <c r="BD2343" s="150"/>
      <c r="BE2343" s="150"/>
      <c r="BF2343" s="150"/>
      <c r="BG2343" s="150"/>
      <c r="BH2343" s="150"/>
    </row>
    <row r="2344" spans="1:60" outlineLevel="1" x14ac:dyDescent="0.2">
      <c r="A2344" s="157"/>
      <c r="B2344" s="158"/>
      <c r="C2344" s="271" t="s">
        <v>2058</v>
      </c>
      <c r="D2344" s="272"/>
      <c r="E2344" s="272"/>
      <c r="F2344" s="272"/>
      <c r="G2344" s="272"/>
      <c r="H2344" s="159"/>
      <c r="I2344" s="159"/>
      <c r="J2344" s="159"/>
      <c r="K2344" s="159"/>
      <c r="L2344" s="159"/>
      <c r="M2344" s="159"/>
      <c r="N2344" s="159"/>
      <c r="O2344" s="159"/>
      <c r="P2344" s="159"/>
      <c r="Q2344" s="159"/>
      <c r="R2344" s="159"/>
      <c r="S2344" s="159"/>
      <c r="T2344" s="159"/>
      <c r="U2344" s="159"/>
      <c r="V2344" s="159"/>
      <c r="W2344" s="159"/>
      <c r="X2344" s="159"/>
      <c r="Y2344" s="150"/>
      <c r="Z2344" s="150"/>
      <c r="AA2344" s="150"/>
      <c r="AB2344" s="150"/>
      <c r="AC2344" s="150"/>
      <c r="AD2344" s="150"/>
      <c r="AE2344" s="150"/>
      <c r="AF2344" s="150"/>
      <c r="AG2344" s="150" t="s">
        <v>206</v>
      </c>
      <c r="AH2344" s="150"/>
      <c r="AI2344" s="150"/>
      <c r="AJ2344" s="150"/>
      <c r="AK2344" s="150"/>
      <c r="AL2344" s="150"/>
      <c r="AM2344" s="150"/>
      <c r="AN2344" s="150"/>
      <c r="AO2344" s="150"/>
      <c r="AP2344" s="150"/>
      <c r="AQ2344" s="150"/>
      <c r="AR2344" s="150"/>
      <c r="AS2344" s="150"/>
      <c r="AT2344" s="150"/>
      <c r="AU2344" s="150"/>
      <c r="AV2344" s="150"/>
      <c r="AW2344" s="150"/>
      <c r="AX2344" s="150"/>
      <c r="AY2344" s="150"/>
      <c r="AZ2344" s="150"/>
      <c r="BA2344" s="150"/>
      <c r="BB2344" s="150"/>
      <c r="BC2344" s="150"/>
      <c r="BD2344" s="150"/>
      <c r="BE2344" s="150"/>
      <c r="BF2344" s="150"/>
      <c r="BG2344" s="150"/>
      <c r="BH2344" s="150"/>
    </row>
    <row r="2345" spans="1:60" outlineLevel="1" x14ac:dyDescent="0.2">
      <c r="A2345" s="157"/>
      <c r="B2345" s="158"/>
      <c r="C2345" s="271" t="s">
        <v>2059</v>
      </c>
      <c r="D2345" s="272"/>
      <c r="E2345" s="272"/>
      <c r="F2345" s="272"/>
      <c r="G2345" s="272"/>
      <c r="H2345" s="159"/>
      <c r="I2345" s="159"/>
      <c r="J2345" s="159"/>
      <c r="K2345" s="159"/>
      <c r="L2345" s="159"/>
      <c r="M2345" s="159"/>
      <c r="N2345" s="159"/>
      <c r="O2345" s="159"/>
      <c r="P2345" s="159"/>
      <c r="Q2345" s="159"/>
      <c r="R2345" s="159"/>
      <c r="S2345" s="159"/>
      <c r="T2345" s="159"/>
      <c r="U2345" s="159"/>
      <c r="V2345" s="159"/>
      <c r="W2345" s="159"/>
      <c r="X2345" s="159"/>
      <c r="Y2345" s="150"/>
      <c r="Z2345" s="150"/>
      <c r="AA2345" s="150"/>
      <c r="AB2345" s="150"/>
      <c r="AC2345" s="150"/>
      <c r="AD2345" s="150"/>
      <c r="AE2345" s="150"/>
      <c r="AF2345" s="150"/>
      <c r="AG2345" s="150" t="s">
        <v>206</v>
      </c>
      <c r="AH2345" s="150"/>
      <c r="AI2345" s="150"/>
      <c r="AJ2345" s="150"/>
      <c r="AK2345" s="150"/>
      <c r="AL2345" s="150"/>
      <c r="AM2345" s="150"/>
      <c r="AN2345" s="150"/>
      <c r="AO2345" s="150"/>
      <c r="AP2345" s="150"/>
      <c r="AQ2345" s="150"/>
      <c r="AR2345" s="150"/>
      <c r="AS2345" s="150"/>
      <c r="AT2345" s="150"/>
      <c r="AU2345" s="150"/>
      <c r="AV2345" s="150"/>
      <c r="AW2345" s="150"/>
      <c r="AX2345" s="150"/>
      <c r="AY2345" s="150"/>
      <c r="AZ2345" s="150"/>
      <c r="BA2345" s="150"/>
      <c r="BB2345" s="150"/>
      <c r="BC2345" s="150"/>
      <c r="BD2345" s="150"/>
      <c r="BE2345" s="150"/>
      <c r="BF2345" s="150"/>
      <c r="BG2345" s="150"/>
      <c r="BH2345" s="150"/>
    </row>
    <row r="2346" spans="1:60" outlineLevel="1" x14ac:dyDescent="0.2">
      <c r="A2346" s="157"/>
      <c r="B2346" s="158"/>
      <c r="C2346" s="271" t="s">
        <v>2052</v>
      </c>
      <c r="D2346" s="272"/>
      <c r="E2346" s="272"/>
      <c r="F2346" s="272"/>
      <c r="G2346" s="272"/>
      <c r="H2346" s="159"/>
      <c r="I2346" s="159"/>
      <c r="J2346" s="159"/>
      <c r="K2346" s="159"/>
      <c r="L2346" s="159"/>
      <c r="M2346" s="159"/>
      <c r="N2346" s="159"/>
      <c r="O2346" s="159"/>
      <c r="P2346" s="159"/>
      <c r="Q2346" s="159"/>
      <c r="R2346" s="159"/>
      <c r="S2346" s="159"/>
      <c r="T2346" s="159"/>
      <c r="U2346" s="159"/>
      <c r="V2346" s="159"/>
      <c r="W2346" s="159"/>
      <c r="X2346" s="159"/>
      <c r="Y2346" s="150"/>
      <c r="Z2346" s="150"/>
      <c r="AA2346" s="150"/>
      <c r="AB2346" s="150"/>
      <c r="AC2346" s="150"/>
      <c r="AD2346" s="150"/>
      <c r="AE2346" s="150"/>
      <c r="AF2346" s="150"/>
      <c r="AG2346" s="150" t="s">
        <v>206</v>
      </c>
      <c r="AH2346" s="150"/>
      <c r="AI2346" s="150"/>
      <c r="AJ2346" s="150"/>
      <c r="AK2346" s="150"/>
      <c r="AL2346" s="150"/>
      <c r="AM2346" s="150"/>
      <c r="AN2346" s="150"/>
      <c r="AO2346" s="150"/>
      <c r="AP2346" s="150"/>
      <c r="AQ2346" s="150"/>
      <c r="AR2346" s="150"/>
      <c r="AS2346" s="150"/>
      <c r="AT2346" s="150"/>
      <c r="AU2346" s="150"/>
      <c r="AV2346" s="150"/>
      <c r="AW2346" s="150"/>
      <c r="AX2346" s="150"/>
      <c r="AY2346" s="150"/>
      <c r="AZ2346" s="150"/>
      <c r="BA2346" s="150"/>
      <c r="BB2346" s="150"/>
      <c r="BC2346" s="150"/>
      <c r="BD2346" s="150"/>
      <c r="BE2346" s="150"/>
      <c r="BF2346" s="150"/>
      <c r="BG2346" s="150"/>
      <c r="BH2346" s="150"/>
    </row>
    <row r="2347" spans="1:60" outlineLevel="1" x14ac:dyDescent="0.2">
      <c r="A2347" s="157"/>
      <c r="B2347" s="158"/>
      <c r="C2347" s="199" t="s">
        <v>1067</v>
      </c>
      <c r="D2347" s="189"/>
      <c r="E2347" s="190"/>
      <c r="F2347" s="159"/>
      <c r="G2347" s="159"/>
      <c r="H2347" s="159"/>
      <c r="I2347" s="159"/>
      <c r="J2347" s="159"/>
      <c r="K2347" s="159"/>
      <c r="L2347" s="159"/>
      <c r="M2347" s="159"/>
      <c r="N2347" s="159"/>
      <c r="O2347" s="159"/>
      <c r="P2347" s="159"/>
      <c r="Q2347" s="159"/>
      <c r="R2347" s="159"/>
      <c r="S2347" s="159"/>
      <c r="T2347" s="159"/>
      <c r="U2347" s="159"/>
      <c r="V2347" s="159"/>
      <c r="W2347" s="159"/>
      <c r="X2347" s="159"/>
      <c r="Y2347" s="150"/>
      <c r="Z2347" s="150"/>
      <c r="AA2347" s="150"/>
      <c r="AB2347" s="150"/>
      <c r="AC2347" s="150"/>
      <c r="AD2347" s="150"/>
      <c r="AE2347" s="150"/>
      <c r="AF2347" s="150"/>
      <c r="AG2347" s="150" t="s">
        <v>247</v>
      </c>
      <c r="AH2347" s="150">
        <v>0</v>
      </c>
      <c r="AI2347" s="150"/>
      <c r="AJ2347" s="150"/>
      <c r="AK2347" s="150"/>
      <c r="AL2347" s="150"/>
      <c r="AM2347" s="150"/>
      <c r="AN2347" s="150"/>
      <c r="AO2347" s="150"/>
      <c r="AP2347" s="150"/>
      <c r="AQ2347" s="150"/>
      <c r="AR2347" s="150"/>
      <c r="AS2347" s="150"/>
      <c r="AT2347" s="150"/>
      <c r="AU2347" s="150"/>
      <c r="AV2347" s="150"/>
      <c r="AW2347" s="150"/>
      <c r="AX2347" s="150"/>
      <c r="AY2347" s="150"/>
      <c r="AZ2347" s="150"/>
      <c r="BA2347" s="150"/>
      <c r="BB2347" s="150"/>
      <c r="BC2347" s="150"/>
      <c r="BD2347" s="150"/>
      <c r="BE2347" s="150"/>
      <c r="BF2347" s="150"/>
      <c r="BG2347" s="150"/>
      <c r="BH2347" s="150"/>
    </row>
    <row r="2348" spans="1:60" outlineLevel="1" x14ac:dyDescent="0.2">
      <c r="A2348" s="157"/>
      <c r="B2348" s="158"/>
      <c r="C2348" s="199" t="s">
        <v>439</v>
      </c>
      <c r="D2348" s="189"/>
      <c r="E2348" s="190">
        <v>1</v>
      </c>
      <c r="F2348" s="159"/>
      <c r="G2348" s="159"/>
      <c r="H2348" s="159"/>
      <c r="I2348" s="159"/>
      <c r="J2348" s="159"/>
      <c r="K2348" s="159"/>
      <c r="L2348" s="159"/>
      <c r="M2348" s="159"/>
      <c r="N2348" s="159"/>
      <c r="O2348" s="159"/>
      <c r="P2348" s="159"/>
      <c r="Q2348" s="159"/>
      <c r="R2348" s="159"/>
      <c r="S2348" s="159"/>
      <c r="T2348" s="159"/>
      <c r="U2348" s="159"/>
      <c r="V2348" s="159"/>
      <c r="W2348" s="159"/>
      <c r="X2348" s="159"/>
      <c r="Y2348" s="150"/>
      <c r="Z2348" s="150"/>
      <c r="AA2348" s="150"/>
      <c r="AB2348" s="150"/>
      <c r="AC2348" s="150"/>
      <c r="AD2348" s="150"/>
      <c r="AE2348" s="150"/>
      <c r="AF2348" s="150"/>
      <c r="AG2348" s="150" t="s">
        <v>247</v>
      </c>
      <c r="AH2348" s="150">
        <v>0</v>
      </c>
      <c r="AI2348" s="150"/>
      <c r="AJ2348" s="150"/>
      <c r="AK2348" s="150"/>
      <c r="AL2348" s="150"/>
      <c r="AM2348" s="150"/>
      <c r="AN2348" s="150"/>
      <c r="AO2348" s="150"/>
      <c r="AP2348" s="150"/>
      <c r="AQ2348" s="150"/>
      <c r="AR2348" s="150"/>
      <c r="AS2348" s="150"/>
      <c r="AT2348" s="150"/>
      <c r="AU2348" s="150"/>
      <c r="AV2348" s="150"/>
      <c r="AW2348" s="150"/>
      <c r="AX2348" s="150"/>
      <c r="AY2348" s="150"/>
      <c r="AZ2348" s="150"/>
      <c r="BA2348" s="150"/>
      <c r="BB2348" s="150"/>
      <c r="BC2348" s="150"/>
      <c r="BD2348" s="150"/>
      <c r="BE2348" s="150"/>
      <c r="BF2348" s="150"/>
      <c r="BG2348" s="150"/>
      <c r="BH2348" s="150"/>
    </row>
    <row r="2349" spans="1:60" outlineLevel="1" x14ac:dyDescent="0.2">
      <c r="A2349" s="167">
        <v>359</v>
      </c>
      <c r="B2349" s="168" t="s">
        <v>2060</v>
      </c>
      <c r="C2349" s="184" t="s">
        <v>2061</v>
      </c>
      <c r="D2349" s="169" t="s">
        <v>420</v>
      </c>
      <c r="E2349" s="170">
        <v>4</v>
      </c>
      <c r="F2349" s="171">
        <v>520</v>
      </c>
      <c r="G2349" s="172">
        <f>ROUND(E2349*F2349,2)</f>
        <v>2080</v>
      </c>
      <c r="H2349" s="171">
        <v>0</v>
      </c>
      <c r="I2349" s="172">
        <f>ROUND(E2349*H2349,2)</f>
        <v>0</v>
      </c>
      <c r="J2349" s="171">
        <v>520</v>
      </c>
      <c r="K2349" s="172">
        <f>ROUND(E2349*J2349,2)</f>
        <v>2080</v>
      </c>
      <c r="L2349" s="172">
        <v>21</v>
      </c>
      <c r="M2349" s="172">
        <f>G2349*(1+L2349/100)</f>
        <v>2516.7999999999997</v>
      </c>
      <c r="N2349" s="172">
        <v>0</v>
      </c>
      <c r="O2349" s="172">
        <f>ROUND(E2349*N2349,2)</f>
        <v>0</v>
      </c>
      <c r="P2349" s="172">
        <v>0</v>
      </c>
      <c r="Q2349" s="172">
        <f>ROUND(E2349*P2349,2)</f>
        <v>0</v>
      </c>
      <c r="R2349" s="172"/>
      <c r="S2349" s="172" t="s">
        <v>438</v>
      </c>
      <c r="T2349" s="173" t="s">
        <v>202</v>
      </c>
      <c r="U2349" s="159">
        <v>0</v>
      </c>
      <c r="V2349" s="159">
        <f>ROUND(E2349*U2349,2)</f>
        <v>0</v>
      </c>
      <c r="W2349" s="159"/>
      <c r="X2349" s="159" t="s">
        <v>242</v>
      </c>
      <c r="Y2349" s="150"/>
      <c r="Z2349" s="150"/>
      <c r="AA2349" s="150"/>
      <c r="AB2349" s="150"/>
      <c r="AC2349" s="150"/>
      <c r="AD2349" s="150"/>
      <c r="AE2349" s="150"/>
      <c r="AF2349" s="150"/>
      <c r="AG2349" s="150" t="s">
        <v>243</v>
      </c>
      <c r="AH2349" s="150"/>
      <c r="AI2349" s="150"/>
      <c r="AJ2349" s="150"/>
      <c r="AK2349" s="150"/>
      <c r="AL2349" s="150"/>
      <c r="AM2349" s="150"/>
      <c r="AN2349" s="150"/>
      <c r="AO2349" s="150"/>
      <c r="AP2349" s="150"/>
      <c r="AQ2349" s="150"/>
      <c r="AR2349" s="150"/>
      <c r="AS2349" s="150"/>
      <c r="AT2349" s="150"/>
      <c r="AU2349" s="150"/>
      <c r="AV2349" s="150"/>
      <c r="AW2349" s="150"/>
      <c r="AX2349" s="150"/>
      <c r="AY2349" s="150"/>
      <c r="AZ2349" s="150"/>
      <c r="BA2349" s="150"/>
      <c r="BB2349" s="150"/>
      <c r="BC2349" s="150"/>
      <c r="BD2349" s="150"/>
      <c r="BE2349" s="150"/>
      <c r="BF2349" s="150"/>
      <c r="BG2349" s="150"/>
      <c r="BH2349" s="150"/>
    </row>
    <row r="2350" spans="1:60" outlineLevel="1" x14ac:dyDescent="0.2">
      <c r="A2350" s="157"/>
      <c r="B2350" s="158"/>
      <c r="C2350" s="262" t="s">
        <v>2062</v>
      </c>
      <c r="D2350" s="263"/>
      <c r="E2350" s="263"/>
      <c r="F2350" s="263"/>
      <c r="G2350" s="263"/>
      <c r="H2350" s="159"/>
      <c r="I2350" s="159"/>
      <c r="J2350" s="159"/>
      <c r="K2350" s="159"/>
      <c r="L2350" s="159"/>
      <c r="M2350" s="159"/>
      <c r="N2350" s="159"/>
      <c r="O2350" s="159"/>
      <c r="P2350" s="159"/>
      <c r="Q2350" s="159"/>
      <c r="R2350" s="159"/>
      <c r="S2350" s="159"/>
      <c r="T2350" s="159"/>
      <c r="U2350" s="159"/>
      <c r="V2350" s="159"/>
      <c r="W2350" s="159"/>
      <c r="X2350" s="159"/>
      <c r="Y2350" s="150"/>
      <c r="Z2350" s="150"/>
      <c r="AA2350" s="150"/>
      <c r="AB2350" s="150"/>
      <c r="AC2350" s="150"/>
      <c r="AD2350" s="150"/>
      <c r="AE2350" s="150"/>
      <c r="AF2350" s="150"/>
      <c r="AG2350" s="150" t="s">
        <v>206</v>
      </c>
      <c r="AH2350" s="150"/>
      <c r="AI2350" s="150"/>
      <c r="AJ2350" s="150"/>
      <c r="AK2350" s="150"/>
      <c r="AL2350" s="150"/>
      <c r="AM2350" s="150"/>
      <c r="AN2350" s="150"/>
      <c r="AO2350" s="150"/>
      <c r="AP2350" s="150"/>
      <c r="AQ2350" s="150"/>
      <c r="AR2350" s="150"/>
      <c r="AS2350" s="150"/>
      <c r="AT2350" s="150"/>
      <c r="AU2350" s="150"/>
      <c r="AV2350" s="150"/>
      <c r="AW2350" s="150"/>
      <c r="AX2350" s="150"/>
      <c r="AY2350" s="150"/>
      <c r="AZ2350" s="150"/>
      <c r="BA2350" s="150"/>
      <c r="BB2350" s="150"/>
      <c r="BC2350" s="150"/>
      <c r="BD2350" s="150"/>
      <c r="BE2350" s="150"/>
      <c r="BF2350" s="150"/>
      <c r="BG2350" s="150"/>
      <c r="BH2350" s="150"/>
    </row>
    <row r="2351" spans="1:60" outlineLevel="1" x14ac:dyDescent="0.2">
      <c r="A2351" s="157"/>
      <c r="B2351" s="158"/>
      <c r="C2351" s="271" t="s">
        <v>2063</v>
      </c>
      <c r="D2351" s="272"/>
      <c r="E2351" s="272"/>
      <c r="F2351" s="272"/>
      <c r="G2351" s="272"/>
      <c r="H2351" s="159"/>
      <c r="I2351" s="159"/>
      <c r="J2351" s="159"/>
      <c r="K2351" s="159"/>
      <c r="L2351" s="159"/>
      <c r="M2351" s="159"/>
      <c r="N2351" s="159"/>
      <c r="O2351" s="159"/>
      <c r="P2351" s="159"/>
      <c r="Q2351" s="159"/>
      <c r="R2351" s="159"/>
      <c r="S2351" s="159"/>
      <c r="T2351" s="159"/>
      <c r="U2351" s="159"/>
      <c r="V2351" s="159"/>
      <c r="W2351" s="159"/>
      <c r="X2351" s="159"/>
      <c r="Y2351" s="150"/>
      <c r="Z2351" s="150"/>
      <c r="AA2351" s="150"/>
      <c r="AB2351" s="150"/>
      <c r="AC2351" s="150"/>
      <c r="AD2351" s="150"/>
      <c r="AE2351" s="150"/>
      <c r="AF2351" s="150"/>
      <c r="AG2351" s="150" t="s">
        <v>206</v>
      </c>
      <c r="AH2351" s="150"/>
      <c r="AI2351" s="150"/>
      <c r="AJ2351" s="150"/>
      <c r="AK2351" s="150"/>
      <c r="AL2351" s="150"/>
      <c r="AM2351" s="150"/>
      <c r="AN2351" s="150"/>
      <c r="AO2351" s="150"/>
      <c r="AP2351" s="150"/>
      <c r="AQ2351" s="150"/>
      <c r="AR2351" s="150"/>
      <c r="AS2351" s="150"/>
      <c r="AT2351" s="150"/>
      <c r="AU2351" s="150"/>
      <c r="AV2351" s="150"/>
      <c r="AW2351" s="150"/>
      <c r="AX2351" s="150"/>
      <c r="AY2351" s="150"/>
      <c r="AZ2351" s="150"/>
      <c r="BA2351" s="150"/>
      <c r="BB2351" s="150"/>
      <c r="BC2351" s="150"/>
      <c r="BD2351" s="150"/>
      <c r="BE2351" s="150"/>
      <c r="BF2351" s="150"/>
      <c r="BG2351" s="150"/>
      <c r="BH2351" s="150"/>
    </row>
    <row r="2352" spans="1:60" outlineLevel="1" x14ac:dyDescent="0.2">
      <c r="A2352" s="157"/>
      <c r="B2352" s="158"/>
      <c r="C2352" s="199" t="s">
        <v>1067</v>
      </c>
      <c r="D2352" s="189"/>
      <c r="E2352" s="190"/>
      <c r="F2352" s="159"/>
      <c r="G2352" s="159"/>
      <c r="H2352" s="159"/>
      <c r="I2352" s="159"/>
      <c r="J2352" s="159"/>
      <c r="K2352" s="159"/>
      <c r="L2352" s="159"/>
      <c r="M2352" s="159"/>
      <c r="N2352" s="159"/>
      <c r="O2352" s="159"/>
      <c r="P2352" s="159"/>
      <c r="Q2352" s="159"/>
      <c r="R2352" s="159"/>
      <c r="S2352" s="159"/>
      <c r="T2352" s="159"/>
      <c r="U2352" s="159"/>
      <c r="V2352" s="159"/>
      <c r="W2352" s="159"/>
      <c r="X2352" s="159"/>
      <c r="Y2352" s="150"/>
      <c r="Z2352" s="150"/>
      <c r="AA2352" s="150"/>
      <c r="AB2352" s="150"/>
      <c r="AC2352" s="150"/>
      <c r="AD2352" s="150"/>
      <c r="AE2352" s="150"/>
      <c r="AF2352" s="150"/>
      <c r="AG2352" s="150" t="s">
        <v>247</v>
      </c>
      <c r="AH2352" s="150">
        <v>0</v>
      </c>
      <c r="AI2352" s="150"/>
      <c r="AJ2352" s="150"/>
      <c r="AK2352" s="150"/>
      <c r="AL2352" s="150"/>
      <c r="AM2352" s="150"/>
      <c r="AN2352" s="150"/>
      <c r="AO2352" s="150"/>
      <c r="AP2352" s="150"/>
      <c r="AQ2352" s="150"/>
      <c r="AR2352" s="150"/>
      <c r="AS2352" s="150"/>
      <c r="AT2352" s="150"/>
      <c r="AU2352" s="150"/>
      <c r="AV2352" s="150"/>
      <c r="AW2352" s="150"/>
      <c r="AX2352" s="150"/>
      <c r="AY2352" s="150"/>
      <c r="AZ2352" s="150"/>
      <c r="BA2352" s="150"/>
      <c r="BB2352" s="150"/>
      <c r="BC2352" s="150"/>
      <c r="BD2352" s="150"/>
      <c r="BE2352" s="150"/>
      <c r="BF2352" s="150"/>
      <c r="BG2352" s="150"/>
      <c r="BH2352" s="150"/>
    </row>
    <row r="2353" spans="1:60" outlineLevel="1" x14ac:dyDescent="0.2">
      <c r="A2353" s="157"/>
      <c r="B2353" s="158"/>
      <c r="C2353" s="199" t="s">
        <v>1919</v>
      </c>
      <c r="D2353" s="189"/>
      <c r="E2353" s="190">
        <v>4</v>
      </c>
      <c r="F2353" s="159"/>
      <c r="G2353" s="159"/>
      <c r="H2353" s="159"/>
      <c r="I2353" s="159"/>
      <c r="J2353" s="159"/>
      <c r="K2353" s="159"/>
      <c r="L2353" s="159"/>
      <c r="M2353" s="159"/>
      <c r="N2353" s="159"/>
      <c r="O2353" s="159"/>
      <c r="P2353" s="159"/>
      <c r="Q2353" s="159"/>
      <c r="R2353" s="159"/>
      <c r="S2353" s="159"/>
      <c r="T2353" s="159"/>
      <c r="U2353" s="159"/>
      <c r="V2353" s="159"/>
      <c r="W2353" s="159"/>
      <c r="X2353" s="159"/>
      <c r="Y2353" s="150"/>
      <c r="Z2353" s="150"/>
      <c r="AA2353" s="150"/>
      <c r="AB2353" s="150"/>
      <c r="AC2353" s="150"/>
      <c r="AD2353" s="150"/>
      <c r="AE2353" s="150"/>
      <c r="AF2353" s="150"/>
      <c r="AG2353" s="150" t="s">
        <v>247</v>
      </c>
      <c r="AH2353" s="150">
        <v>0</v>
      </c>
      <c r="AI2353" s="150"/>
      <c r="AJ2353" s="150"/>
      <c r="AK2353" s="150"/>
      <c r="AL2353" s="150"/>
      <c r="AM2353" s="150"/>
      <c r="AN2353" s="150"/>
      <c r="AO2353" s="150"/>
      <c r="AP2353" s="150"/>
      <c r="AQ2353" s="150"/>
      <c r="AR2353" s="150"/>
      <c r="AS2353" s="150"/>
      <c r="AT2353" s="150"/>
      <c r="AU2353" s="150"/>
      <c r="AV2353" s="150"/>
      <c r="AW2353" s="150"/>
      <c r="AX2353" s="150"/>
      <c r="AY2353" s="150"/>
      <c r="AZ2353" s="150"/>
      <c r="BA2353" s="150"/>
      <c r="BB2353" s="150"/>
      <c r="BC2353" s="150"/>
      <c r="BD2353" s="150"/>
      <c r="BE2353" s="150"/>
      <c r="BF2353" s="150"/>
      <c r="BG2353" s="150"/>
      <c r="BH2353" s="150"/>
    </row>
    <row r="2354" spans="1:60" ht="22.5" outlineLevel="1" x14ac:dyDescent="0.2">
      <c r="A2354" s="167">
        <v>360</v>
      </c>
      <c r="B2354" s="168" t="s">
        <v>2064</v>
      </c>
      <c r="C2354" s="184" t="s">
        <v>2065</v>
      </c>
      <c r="D2354" s="169" t="s">
        <v>420</v>
      </c>
      <c r="E2354" s="170">
        <v>1</v>
      </c>
      <c r="F2354" s="171">
        <v>600</v>
      </c>
      <c r="G2354" s="172">
        <f>ROUND(E2354*F2354,2)</f>
        <v>600</v>
      </c>
      <c r="H2354" s="171">
        <v>0</v>
      </c>
      <c r="I2354" s="172">
        <f>ROUND(E2354*H2354,2)</f>
        <v>0</v>
      </c>
      <c r="J2354" s="171">
        <v>600</v>
      </c>
      <c r="K2354" s="172">
        <f>ROUND(E2354*J2354,2)</f>
        <v>600</v>
      </c>
      <c r="L2354" s="172">
        <v>21</v>
      </c>
      <c r="M2354" s="172">
        <f>G2354*(1+L2354/100)</f>
        <v>726</v>
      </c>
      <c r="N2354" s="172">
        <v>0</v>
      </c>
      <c r="O2354" s="172">
        <f>ROUND(E2354*N2354,2)</f>
        <v>0</v>
      </c>
      <c r="P2354" s="172">
        <v>0</v>
      </c>
      <c r="Q2354" s="172">
        <f>ROUND(E2354*P2354,2)</f>
        <v>0</v>
      </c>
      <c r="R2354" s="172"/>
      <c r="S2354" s="172" t="s">
        <v>438</v>
      </c>
      <c r="T2354" s="173" t="s">
        <v>202</v>
      </c>
      <c r="U2354" s="159">
        <v>0</v>
      </c>
      <c r="V2354" s="159">
        <f>ROUND(E2354*U2354,2)</f>
        <v>0</v>
      </c>
      <c r="W2354" s="159"/>
      <c r="X2354" s="159" t="s">
        <v>242</v>
      </c>
      <c r="Y2354" s="150"/>
      <c r="Z2354" s="150"/>
      <c r="AA2354" s="150"/>
      <c r="AB2354" s="150"/>
      <c r="AC2354" s="150"/>
      <c r="AD2354" s="150"/>
      <c r="AE2354" s="150"/>
      <c r="AF2354" s="150"/>
      <c r="AG2354" s="150" t="s">
        <v>243</v>
      </c>
      <c r="AH2354" s="150"/>
      <c r="AI2354" s="150"/>
      <c r="AJ2354" s="150"/>
      <c r="AK2354" s="150"/>
      <c r="AL2354" s="150"/>
      <c r="AM2354" s="150"/>
      <c r="AN2354" s="150"/>
      <c r="AO2354" s="150"/>
      <c r="AP2354" s="150"/>
      <c r="AQ2354" s="150"/>
      <c r="AR2354" s="150"/>
      <c r="AS2354" s="150"/>
      <c r="AT2354" s="150"/>
      <c r="AU2354" s="150"/>
      <c r="AV2354" s="150"/>
      <c r="AW2354" s="150"/>
      <c r="AX2354" s="150"/>
      <c r="AY2354" s="150"/>
      <c r="AZ2354" s="150"/>
      <c r="BA2354" s="150"/>
      <c r="BB2354" s="150"/>
      <c r="BC2354" s="150"/>
      <c r="BD2354" s="150"/>
      <c r="BE2354" s="150"/>
      <c r="BF2354" s="150"/>
      <c r="BG2354" s="150"/>
      <c r="BH2354" s="150"/>
    </row>
    <row r="2355" spans="1:60" outlineLevel="1" x14ac:dyDescent="0.2">
      <c r="A2355" s="157"/>
      <c r="B2355" s="158"/>
      <c r="C2355" s="262" t="s">
        <v>2066</v>
      </c>
      <c r="D2355" s="263"/>
      <c r="E2355" s="263"/>
      <c r="F2355" s="263"/>
      <c r="G2355" s="263"/>
      <c r="H2355" s="159"/>
      <c r="I2355" s="159"/>
      <c r="J2355" s="159"/>
      <c r="K2355" s="159"/>
      <c r="L2355" s="159"/>
      <c r="M2355" s="159"/>
      <c r="N2355" s="159"/>
      <c r="O2355" s="159"/>
      <c r="P2355" s="159"/>
      <c r="Q2355" s="159"/>
      <c r="R2355" s="159"/>
      <c r="S2355" s="159"/>
      <c r="T2355" s="159"/>
      <c r="U2355" s="159"/>
      <c r="V2355" s="159"/>
      <c r="W2355" s="159"/>
      <c r="X2355" s="159"/>
      <c r="Y2355" s="150"/>
      <c r="Z2355" s="150"/>
      <c r="AA2355" s="150"/>
      <c r="AB2355" s="150"/>
      <c r="AC2355" s="150"/>
      <c r="AD2355" s="150"/>
      <c r="AE2355" s="150"/>
      <c r="AF2355" s="150"/>
      <c r="AG2355" s="150" t="s">
        <v>206</v>
      </c>
      <c r="AH2355" s="150"/>
      <c r="AI2355" s="150"/>
      <c r="AJ2355" s="150"/>
      <c r="AK2355" s="150"/>
      <c r="AL2355" s="150"/>
      <c r="AM2355" s="150"/>
      <c r="AN2355" s="150"/>
      <c r="AO2355" s="150"/>
      <c r="AP2355" s="150"/>
      <c r="AQ2355" s="150"/>
      <c r="AR2355" s="150"/>
      <c r="AS2355" s="150"/>
      <c r="AT2355" s="150"/>
      <c r="AU2355" s="150"/>
      <c r="AV2355" s="150"/>
      <c r="AW2355" s="150"/>
      <c r="AX2355" s="150"/>
      <c r="AY2355" s="150"/>
      <c r="AZ2355" s="150"/>
      <c r="BA2355" s="150"/>
      <c r="BB2355" s="150"/>
      <c r="BC2355" s="150"/>
      <c r="BD2355" s="150"/>
      <c r="BE2355" s="150"/>
      <c r="BF2355" s="150"/>
      <c r="BG2355" s="150"/>
      <c r="BH2355" s="150"/>
    </row>
    <row r="2356" spans="1:60" outlineLevel="1" x14ac:dyDescent="0.2">
      <c r="A2356" s="157"/>
      <c r="B2356" s="158"/>
      <c r="C2356" s="271" t="s">
        <v>2067</v>
      </c>
      <c r="D2356" s="272"/>
      <c r="E2356" s="272"/>
      <c r="F2356" s="272"/>
      <c r="G2356" s="272"/>
      <c r="H2356" s="159"/>
      <c r="I2356" s="159"/>
      <c r="J2356" s="159"/>
      <c r="K2356" s="159"/>
      <c r="L2356" s="159"/>
      <c r="M2356" s="159"/>
      <c r="N2356" s="159"/>
      <c r="O2356" s="159"/>
      <c r="P2356" s="159"/>
      <c r="Q2356" s="159"/>
      <c r="R2356" s="159"/>
      <c r="S2356" s="159"/>
      <c r="T2356" s="159"/>
      <c r="U2356" s="159"/>
      <c r="V2356" s="159"/>
      <c r="W2356" s="159"/>
      <c r="X2356" s="159"/>
      <c r="Y2356" s="150"/>
      <c r="Z2356" s="150"/>
      <c r="AA2356" s="150"/>
      <c r="AB2356" s="150"/>
      <c r="AC2356" s="150"/>
      <c r="AD2356" s="150"/>
      <c r="AE2356" s="150"/>
      <c r="AF2356" s="150"/>
      <c r="AG2356" s="150" t="s">
        <v>206</v>
      </c>
      <c r="AH2356" s="150"/>
      <c r="AI2356" s="150"/>
      <c r="AJ2356" s="150"/>
      <c r="AK2356" s="150"/>
      <c r="AL2356" s="150"/>
      <c r="AM2356" s="150"/>
      <c r="AN2356" s="150"/>
      <c r="AO2356" s="150"/>
      <c r="AP2356" s="150"/>
      <c r="AQ2356" s="150"/>
      <c r="AR2356" s="150"/>
      <c r="AS2356" s="150"/>
      <c r="AT2356" s="150"/>
      <c r="AU2356" s="150"/>
      <c r="AV2356" s="150"/>
      <c r="AW2356" s="150"/>
      <c r="AX2356" s="150"/>
      <c r="AY2356" s="150"/>
      <c r="AZ2356" s="150"/>
      <c r="BA2356" s="150"/>
      <c r="BB2356" s="150"/>
      <c r="BC2356" s="150"/>
      <c r="BD2356" s="150"/>
      <c r="BE2356" s="150"/>
      <c r="BF2356" s="150"/>
      <c r="BG2356" s="150"/>
      <c r="BH2356" s="150"/>
    </row>
    <row r="2357" spans="1:60" outlineLevel="1" x14ac:dyDescent="0.2">
      <c r="A2357" s="157"/>
      <c r="B2357" s="158"/>
      <c r="C2357" s="271" t="s">
        <v>2068</v>
      </c>
      <c r="D2357" s="272"/>
      <c r="E2357" s="272"/>
      <c r="F2357" s="272"/>
      <c r="G2357" s="272"/>
      <c r="H2357" s="159"/>
      <c r="I2357" s="159"/>
      <c r="J2357" s="159"/>
      <c r="K2357" s="159"/>
      <c r="L2357" s="159"/>
      <c r="M2357" s="159"/>
      <c r="N2357" s="159"/>
      <c r="O2357" s="159"/>
      <c r="P2357" s="159"/>
      <c r="Q2357" s="159"/>
      <c r="R2357" s="159"/>
      <c r="S2357" s="159"/>
      <c r="T2357" s="159"/>
      <c r="U2357" s="159"/>
      <c r="V2357" s="159"/>
      <c r="W2357" s="159"/>
      <c r="X2357" s="159"/>
      <c r="Y2357" s="150"/>
      <c r="Z2357" s="150"/>
      <c r="AA2357" s="150"/>
      <c r="AB2357" s="150"/>
      <c r="AC2357" s="150"/>
      <c r="AD2357" s="150"/>
      <c r="AE2357" s="150"/>
      <c r="AF2357" s="150"/>
      <c r="AG2357" s="150" t="s">
        <v>206</v>
      </c>
      <c r="AH2357" s="150"/>
      <c r="AI2357" s="150"/>
      <c r="AJ2357" s="150"/>
      <c r="AK2357" s="150"/>
      <c r="AL2357" s="150"/>
      <c r="AM2357" s="150"/>
      <c r="AN2357" s="150"/>
      <c r="AO2357" s="150"/>
      <c r="AP2357" s="150"/>
      <c r="AQ2357" s="150"/>
      <c r="AR2357" s="150"/>
      <c r="AS2357" s="150"/>
      <c r="AT2357" s="150"/>
      <c r="AU2357" s="150"/>
      <c r="AV2357" s="150"/>
      <c r="AW2357" s="150"/>
      <c r="AX2357" s="150"/>
      <c r="AY2357" s="150"/>
      <c r="AZ2357" s="150"/>
      <c r="BA2357" s="150"/>
      <c r="BB2357" s="150"/>
      <c r="BC2357" s="150"/>
      <c r="BD2357" s="150"/>
      <c r="BE2357" s="150"/>
      <c r="BF2357" s="150"/>
      <c r="BG2357" s="150"/>
      <c r="BH2357" s="150"/>
    </row>
    <row r="2358" spans="1:60" outlineLevel="1" x14ac:dyDescent="0.2">
      <c r="A2358" s="157"/>
      <c r="B2358" s="158"/>
      <c r="C2358" s="199" t="s">
        <v>1067</v>
      </c>
      <c r="D2358" s="189"/>
      <c r="E2358" s="190"/>
      <c r="F2358" s="159"/>
      <c r="G2358" s="159"/>
      <c r="H2358" s="159"/>
      <c r="I2358" s="159"/>
      <c r="J2358" s="159"/>
      <c r="K2358" s="159"/>
      <c r="L2358" s="159"/>
      <c r="M2358" s="159"/>
      <c r="N2358" s="159"/>
      <c r="O2358" s="159"/>
      <c r="P2358" s="159"/>
      <c r="Q2358" s="159"/>
      <c r="R2358" s="159"/>
      <c r="S2358" s="159"/>
      <c r="T2358" s="159"/>
      <c r="U2358" s="159"/>
      <c r="V2358" s="159"/>
      <c r="W2358" s="159"/>
      <c r="X2358" s="159"/>
      <c r="Y2358" s="150"/>
      <c r="Z2358" s="150"/>
      <c r="AA2358" s="150"/>
      <c r="AB2358" s="150"/>
      <c r="AC2358" s="150"/>
      <c r="AD2358" s="150"/>
      <c r="AE2358" s="150"/>
      <c r="AF2358" s="150"/>
      <c r="AG2358" s="150" t="s">
        <v>247</v>
      </c>
      <c r="AH2358" s="150">
        <v>0</v>
      </c>
      <c r="AI2358" s="150"/>
      <c r="AJ2358" s="150"/>
      <c r="AK2358" s="150"/>
      <c r="AL2358" s="150"/>
      <c r="AM2358" s="150"/>
      <c r="AN2358" s="150"/>
      <c r="AO2358" s="150"/>
      <c r="AP2358" s="150"/>
      <c r="AQ2358" s="150"/>
      <c r="AR2358" s="150"/>
      <c r="AS2358" s="150"/>
      <c r="AT2358" s="150"/>
      <c r="AU2358" s="150"/>
      <c r="AV2358" s="150"/>
      <c r="AW2358" s="150"/>
      <c r="AX2358" s="150"/>
      <c r="AY2358" s="150"/>
      <c r="AZ2358" s="150"/>
      <c r="BA2358" s="150"/>
      <c r="BB2358" s="150"/>
      <c r="BC2358" s="150"/>
      <c r="BD2358" s="150"/>
      <c r="BE2358" s="150"/>
      <c r="BF2358" s="150"/>
      <c r="BG2358" s="150"/>
      <c r="BH2358" s="150"/>
    </row>
    <row r="2359" spans="1:60" outlineLevel="1" x14ac:dyDescent="0.2">
      <c r="A2359" s="157"/>
      <c r="B2359" s="158"/>
      <c r="C2359" s="199" t="s">
        <v>439</v>
      </c>
      <c r="D2359" s="189"/>
      <c r="E2359" s="190">
        <v>1</v>
      </c>
      <c r="F2359" s="159"/>
      <c r="G2359" s="159"/>
      <c r="H2359" s="159"/>
      <c r="I2359" s="159"/>
      <c r="J2359" s="159"/>
      <c r="K2359" s="159"/>
      <c r="L2359" s="159"/>
      <c r="M2359" s="159"/>
      <c r="N2359" s="159"/>
      <c r="O2359" s="159"/>
      <c r="P2359" s="159"/>
      <c r="Q2359" s="159"/>
      <c r="R2359" s="159"/>
      <c r="S2359" s="159"/>
      <c r="T2359" s="159"/>
      <c r="U2359" s="159"/>
      <c r="V2359" s="159"/>
      <c r="W2359" s="159"/>
      <c r="X2359" s="159"/>
      <c r="Y2359" s="150"/>
      <c r="Z2359" s="150"/>
      <c r="AA2359" s="150"/>
      <c r="AB2359" s="150"/>
      <c r="AC2359" s="150"/>
      <c r="AD2359" s="150"/>
      <c r="AE2359" s="150"/>
      <c r="AF2359" s="150"/>
      <c r="AG2359" s="150" t="s">
        <v>247</v>
      </c>
      <c r="AH2359" s="150">
        <v>0</v>
      </c>
      <c r="AI2359" s="150"/>
      <c r="AJ2359" s="150"/>
      <c r="AK2359" s="150"/>
      <c r="AL2359" s="150"/>
      <c r="AM2359" s="150"/>
      <c r="AN2359" s="150"/>
      <c r="AO2359" s="150"/>
      <c r="AP2359" s="150"/>
      <c r="AQ2359" s="150"/>
      <c r="AR2359" s="150"/>
      <c r="AS2359" s="150"/>
      <c r="AT2359" s="150"/>
      <c r="AU2359" s="150"/>
      <c r="AV2359" s="150"/>
      <c r="AW2359" s="150"/>
      <c r="AX2359" s="150"/>
      <c r="AY2359" s="150"/>
      <c r="AZ2359" s="150"/>
      <c r="BA2359" s="150"/>
      <c r="BB2359" s="150"/>
      <c r="BC2359" s="150"/>
      <c r="BD2359" s="150"/>
      <c r="BE2359" s="150"/>
      <c r="BF2359" s="150"/>
      <c r="BG2359" s="150"/>
      <c r="BH2359" s="150"/>
    </row>
    <row r="2360" spans="1:60" outlineLevel="1" x14ac:dyDescent="0.2">
      <c r="A2360" s="167">
        <v>361</v>
      </c>
      <c r="B2360" s="168" t="s">
        <v>2069</v>
      </c>
      <c r="C2360" s="184" t="s">
        <v>2070</v>
      </c>
      <c r="D2360" s="169" t="s">
        <v>420</v>
      </c>
      <c r="E2360" s="170">
        <v>1</v>
      </c>
      <c r="F2360" s="171">
        <v>12400</v>
      </c>
      <c r="G2360" s="172">
        <f>ROUND(E2360*F2360,2)</f>
        <v>12400</v>
      </c>
      <c r="H2360" s="171">
        <v>0</v>
      </c>
      <c r="I2360" s="172">
        <f>ROUND(E2360*H2360,2)</f>
        <v>0</v>
      </c>
      <c r="J2360" s="171">
        <v>12400</v>
      </c>
      <c r="K2360" s="172">
        <f>ROUND(E2360*J2360,2)</f>
        <v>12400</v>
      </c>
      <c r="L2360" s="172">
        <v>21</v>
      </c>
      <c r="M2360" s="172">
        <f>G2360*(1+L2360/100)</f>
        <v>15004</v>
      </c>
      <c r="N2360" s="172">
        <v>0</v>
      </c>
      <c r="O2360" s="172">
        <f>ROUND(E2360*N2360,2)</f>
        <v>0</v>
      </c>
      <c r="P2360" s="172">
        <v>0</v>
      </c>
      <c r="Q2360" s="172">
        <f>ROUND(E2360*P2360,2)</f>
        <v>0</v>
      </c>
      <c r="R2360" s="172"/>
      <c r="S2360" s="172" t="s">
        <v>438</v>
      </c>
      <c r="T2360" s="173" t="s">
        <v>202</v>
      </c>
      <c r="U2360" s="159">
        <v>0</v>
      </c>
      <c r="V2360" s="159">
        <f>ROUND(E2360*U2360,2)</f>
        <v>0</v>
      </c>
      <c r="W2360" s="159"/>
      <c r="X2360" s="159" t="s">
        <v>242</v>
      </c>
      <c r="Y2360" s="150"/>
      <c r="Z2360" s="150"/>
      <c r="AA2360" s="150"/>
      <c r="AB2360" s="150"/>
      <c r="AC2360" s="150"/>
      <c r="AD2360" s="150"/>
      <c r="AE2360" s="150"/>
      <c r="AF2360" s="150"/>
      <c r="AG2360" s="150" t="s">
        <v>243</v>
      </c>
      <c r="AH2360" s="150"/>
      <c r="AI2360" s="150"/>
      <c r="AJ2360" s="150"/>
      <c r="AK2360" s="150"/>
      <c r="AL2360" s="150"/>
      <c r="AM2360" s="150"/>
      <c r="AN2360" s="150"/>
      <c r="AO2360" s="150"/>
      <c r="AP2360" s="150"/>
      <c r="AQ2360" s="150"/>
      <c r="AR2360" s="150"/>
      <c r="AS2360" s="150"/>
      <c r="AT2360" s="150"/>
      <c r="AU2360" s="150"/>
      <c r="AV2360" s="150"/>
      <c r="AW2360" s="150"/>
      <c r="AX2360" s="150"/>
      <c r="AY2360" s="150"/>
      <c r="AZ2360" s="150"/>
      <c r="BA2360" s="150"/>
      <c r="BB2360" s="150"/>
      <c r="BC2360" s="150"/>
      <c r="BD2360" s="150"/>
      <c r="BE2360" s="150"/>
      <c r="BF2360" s="150"/>
      <c r="BG2360" s="150"/>
      <c r="BH2360" s="150"/>
    </row>
    <row r="2361" spans="1:60" outlineLevel="1" x14ac:dyDescent="0.2">
      <c r="A2361" s="157"/>
      <c r="B2361" s="158"/>
      <c r="C2361" s="262" t="s">
        <v>2071</v>
      </c>
      <c r="D2361" s="263"/>
      <c r="E2361" s="263"/>
      <c r="F2361" s="263"/>
      <c r="G2361" s="263"/>
      <c r="H2361" s="159"/>
      <c r="I2361" s="159"/>
      <c r="J2361" s="159"/>
      <c r="K2361" s="159"/>
      <c r="L2361" s="159"/>
      <c r="M2361" s="159"/>
      <c r="N2361" s="159"/>
      <c r="O2361" s="159"/>
      <c r="P2361" s="159"/>
      <c r="Q2361" s="159"/>
      <c r="R2361" s="159"/>
      <c r="S2361" s="159"/>
      <c r="T2361" s="159"/>
      <c r="U2361" s="159"/>
      <c r="V2361" s="159"/>
      <c r="W2361" s="159"/>
      <c r="X2361" s="159"/>
      <c r="Y2361" s="150"/>
      <c r="Z2361" s="150"/>
      <c r="AA2361" s="150"/>
      <c r="AB2361" s="150"/>
      <c r="AC2361" s="150"/>
      <c r="AD2361" s="150"/>
      <c r="AE2361" s="150"/>
      <c r="AF2361" s="150"/>
      <c r="AG2361" s="150" t="s">
        <v>206</v>
      </c>
      <c r="AH2361" s="150"/>
      <c r="AI2361" s="150"/>
      <c r="AJ2361" s="150"/>
      <c r="AK2361" s="150"/>
      <c r="AL2361" s="150"/>
      <c r="AM2361" s="150"/>
      <c r="AN2361" s="150"/>
      <c r="AO2361" s="150"/>
      <c r="AP2361" s="150"/>
      <c r="AQ2361" s="150"/>
      <c r="AR2361" s="150"/>
      <c r="AS2361" s="150"/>
      <c r="AT2361" s="150"/>
      <c r="AU2361" s="150"/>
      <c r="AV2361" s="150"/>
      <c r="AW2361" s="150"/>
      <c r="AX2361" s="150"/>
      <c r="AY2361" s="150"/>
      <c r="AZ2361" s="150"/>
      <c r="BA2361" s="150"/>
      <c r="BB2361" s="150"/>
      <c r="BC2361" s="150"/>
      <c r="BD2361" s="150"/>
      <c r="BE2361" s="150"/>
      <c r="BF2361" s="150"/>
      <c r="BG2361" s="150"/>
      <c r="BH2361" s="150"/>
    </row>
    <row r="2362" spans="1:60" outlineLevel="1" x14ac:dyDescent="0.2">
      <c r="A2362" s="157"/>
      <c r="B2362" s="158"/>
      <c r="C2362" s="271" t="s">
        <v>2072</v>
      </c>
      <c r="D2362" s="272"/>
      <c r="E2362" s="272"/>
      <c r="F2362" s="272"/>
      <c r="G2362" s="272"/>
      <c r="H2362" s="159"/>
      <c r="I2362" s="159"/>
      <c r="J2362" s="159"/>
      <c r="K2362" s="159"/>
      <c r="L2362" s="159"/>
      <c r="M2362" s="159"/>
      <c r="N2362" s="159"/>
      <c r="O2362" s="159"/>
      <c r="P2362" s="159"/>
      <c r="Q2362" s="159"/>
      <c r="R2362" s="159"/>
      <c r="S2362" s="159"/>
      <c r="T2362" s="159"/>
      <c r="U2362" s="159"/>
      <c r="V2362" s="159"/>
      <c r="W2362" s="159"/>
      <c r="X2362" s="159"/>
      <c r="Y2362" s="150"/>
      <c r="Z2362" s="150"/>
      <c r="AA2362" s="150"/>
      <c r="AB2362" s="150"/>
      <c r="AC2362" s="150"/>
      <c r="AD2362" s="150"/>
      <c r="AE2362" s="150"/>
      <c r="AF2362" s="150"/>
      <c r="AG2362" s="150" t="s">
        <v>206</v>
      </c>
      <c r="AH2362" s="150"/>
      <c r="AI2362" s="150"/>
      <c r="AJ2362" s="150"/>
      <c r="AK2362" s="150"/>
      <c r="AL2362" s="150"/>
      <c r="AM2362" s="150"/>
      <c r="AN2362" s="150"/>
      <c r="AO2362" s="150"/>
      <c r="AP2362" s="150"/>
      <c r="AQ2362" s="150"/>
      <c r="AR2362" s="150"/>
      <c r="AS2362" s="150"/>
      <c r="AT2362" s="150"/>
      <c r="AU2362" s="150"/>
      <c r="AV2362" s="150"/>
      <c r="AW2362" s="150"/>
      <c r="AX2362" s="150"/>
      <c r="AY2362" s="150"/>
      <c r="AZ2362" s="150"/>
      <c r="BA2362" s="150"/>
      <c r="BB2362" s="150"/>
      <c r="BC2362" s="150"/>
      <c r="BD2362" s="150"/>
      <c r="BE2362" s="150"/>
      <c r="BF2362" s="150"/>
      <c r="BG2362" s="150"/>
      <c r="BH2362" s="150"/>
    </row>
    <row r="2363" spans="1:60" outlineLevel="1" x14ac:dyDescent="0.2">
      <c r="A2363" s="157"/>
      <c r="B2363" s="158"/>
      <c r="C2363" s="271" t="s">
        <v>2073</v>
      </c>
      <c r="D2363" s="272"/>
      <c r="E2363" s="272"/>
      <c r="F2363" s="272"/>
      <c r="G2363" s="272"/>
      <c r="H2363" s="159"/>
      <c r="I2363" s="159"/>
      <c r="J2363" s="159"/>
      <c r="K2363" s="159"/>
      <c r="L2363" s="159"/>
      <c r="M2363" s="159"/>
      <c r="N2363" s="159"/>
      <c r="O2363" s="159"/>
      <c r="P2363" s="159"/>
      <c r="Q2363" s="159"/>
      <c r="R2363" s="159"/>
      <c r="S2363" s="159"/>
      <c r="T2363" s="159"/>
      <c r="U2363" s="159"/>
      <c r="V2363" s="159"/>
      <c r="W2363" s="159"/>
      <c r="X2363" s="159"/>
      <c r="Y2363" s="150"/>
      <c r="Z2363" s="150"/>
      <c r="AA2363" s="150"/>
      <c r="AB2363" s="150"/>
      <c r="AC2363" s="150"/>
      <c r="AD2363" s="150"/>
      <c r="AE2363" s="150"/>
      <c r="AF2363" s="150"/>
      <c r="AG2363" s="150" t="s">
        <v>206</v>
      </c>
      <c r="AH2363" s="150"/>
      <c r="AI2363" s="150"/>
      <c r="AJ2363" s="150"/>
      <c r="AK2363" s="150"/>
      <c r="AL2363" s="150"/>
      <c r="AM2363" s="150"/>
      <c r="AN2363" s="150"/>
      <c r="AO2363" s="150"/>
      <c r="AP2363" s="150"/>
      <c r="AQ2363" s="150"/>
      <c r="AR2363" s="150"/>
      <c r="AS2363" s="150"/>
      <c r="AT2363" s="150"/>
      <c r="AU2363" s="150"/>
      <c r="AV2363" s="150"/>
      <c r="AW2363" s="150"/>
      <c r="AX2363" s="150"/>
      <c r="AY2363" s="150"/>
      <c r="AZ2363" s="150"/>
      <c r="BA2363" s="150"/>
      <c r="BB2363" s="150"/>
      <c r="BC2363" s="150"/>
      <c r="BD2363" s="150"/>
      <c r="BE2363" s="150"/>
      <c r="BF2363" s="150"/>
      <c r="BG2363" s="150"/>
      <c r="BH2363" s="150"/>
    </row>
    <row r="2364" spans="1:60" outlineLevel="1" x14ac:dyDescent="0.2">
      <c r="A2364" s="157"/>
      <c r="B2364" s="158"/>
      <c r="C2364" s="271" t="s">
        <v>2539</v>
      </c>
      <c r="D2364" s="272"/>
      <c r="E2364" s="272"/>
      <c r="F2364" s="272"/>
      <c r="G2364" s="272"/>
      <c r="H2364" s="159"/>
      <c r="I2364" s="159"/>
      <c r="J2364" s="159"/>
      <c r="K2364" s="159"/>
      <c r="L2364" s="159"/>
      <c r="M2364" s="159"/>
      <c r="N2364" s="159"/>
      <c r="O2364" s="159"/>
      <c r="P2364" s="159"/>
      <c r="Q2364" s="159"/>
      <c r="R2364" s="159"/>
      <c r="S2364" s="159"/>
      <c r="T2364" s="159"/>
      <c r="U2364" s="159"/>
      <c r="V2364" s="159"/>
      <c r="W2364" s="159"/>
      <c r="X2364" s="159"/>
      <c r="Y2364" s="150"/>
      <c r="Z2364" s="150"/>
      <c r="AA2364" s="150"/>
      <c r="AB2364" s="150"/>
      <c r="AC2364" s="150"/>
      <c r="AD2364" s="150"/>
      <c r="AE2364" s="150"/>
      <c r="AF2364" s="150"/>
      <c r="AG2364" s="150" t="s">
        <v>206</v>
      </c>
      <c r="AH2364" s="150"/>
      <c r="AI2364" s="150"/>
      <c r="AJ2364" s="150"/>
      <c r="AK2364" s="150"/>
      <c r="AL2364" s="150"/>
      <c r="AM2364" s="150"/>
      <c r="AN2364" s="150"/>
      <c r="AO2364" s="150"/>
      <c r="AP2364" s="150"/>
      <c r="AQ2364" s="150"/>
      <c r="AR2364" s="150"/>
      <c r="AS2364" s="150"/>
      <c r="AT2364" s="150"/>
      <c r="AU2364" s="150"/>
      <c r="AV2364" s="150"/>
      <c r="AW2364" s="150"/>
      <c r="AX2364" s="150"/>
      <c r="AY2364" s="150"/>
      <c r="AZ2364" s="150"/>
      <c r="BA2364" s="150"/>
      <c r="BB2364" s="150"/>
      <c r="BC2364" s="150"/>
      <c r="BD2364" s="150"/>
      <c r="BE2364" s="150"/>
      <c r="BF2364" s="150"/>
      <c r="BG2364" s="150"/>
      <c r="BH2364" s="150"/>
    </row>
    <row r="2365" spans="1:60" outlineLevel="1" x14ac:dyDescent="0.2">
      <c r="A2365" s="157"/>
      <c r="B2365" s="158"/>
      <c r="C2365" s="271" t="s">
        <v>2074</v>
      </c>
      <c r="D2365" s="272"/>
      <c r="E2365" s="272"/>
      <c r="F2365" s="272"/>
      <c r="G2365" s="272"/>
      <c r="H2365" s="159"/>
      <c r="I2365" s="159"/>
      <c r="J2365" s="159"/>
      <c r="K2365" s="159"/>
      <c r="L2365" s="159"/>
      <c r="M2365" s="159"/>
      <c r="N2365" s="159"/>
      <c r="O2365" s="159"/>
      <c r="P2365" s="159"/>
      <c r="Q2365" s="159"/>
      <c r="R2365" s="159"/>
      <c r="S2365" s="159"/>
      <c r="T2365" s="159"/>
      <c r="U2365" s="159"/>
      <c r="V2365" s="159"/>
      <c r="W2365" s="159"/>
      <c r="X2365" s="159"/>
      <c r="Y2365" s="150"/>
      <c r="Z2365" s="150"/>
      <c r="AA2365" s="150"/>
      <c r="AB2365" s="150"/>
      <c r="AC2365" s="150"/>
      <c r="AD2365" s="150"/>
      <c r="AE2365" s="150"/>
      <c r="AF2365" s="150"/>
      <c r="AG2365" s="150" t="s">
        <v>206</v>
      </c>
      <c r="AH2365" s="150"/>
      <c r="AI2365" s="150"/>
      <c r="AJ2365" s="150"/>
      <c r="AK2365" s="150"/>
      <c r="AL2365" s="150"/>
      <c r="AM2365" s="150"/>
      <c r="AN2365" s="150"/>
      <c r="AO2365" s="150"/>
      <c r="AP2365" s="150"/>
      <c r="AQ2365" s="150"/>
      <c r="AR2365" s="150"/>
      <c r="AS2365" s="150"/>
      <c r="AT2365" s="150"/>
      <c r="AU2365" s="150"/>
      <c r="AV2365" s="150"/>
      <c r="AW2365" s="150"/>
      <c r="AX2365" s="150"/>
      <c r="AY2365" s="150"/>
      <c r="AZ2365" s="150"/>
      <c r="BA2365" s="150"/>
      <c r="BB2365" s="150"/>
      <c r="BC2365" s="150"/>
      <c r="BD2365" s="150"/>
      <c r="BE2365" s="150"/>
      <c r="BF2365" s="150"/>
      <c r="BG2365" s="150"/>
      <c r="BH2365" s="150"/>
    </row>
    <row r="2366" spans="1:60" outlineLevel="1" x14ac:dyDescent="0.2">
      <c r="A2366" s="157"/>
      <c r="B2366" s="158"/>
      <c r="C2366" s="271" t="s">
        <v>2075</v>
      </c>
      <c r="D2366" s="272"/>
      <c r="E2366" s="272"/>
      <c r="F2366" s="272"/>
      <c r="G2366" s="272"/>
      <c r="H2366" s="159"/>
      <c r="I2366" s="159"/>
      <c r="J2366" s="159"/>
      <c r="K2366" s="159"/>
      <c r="L2366" s="159"/>
      <c r="M2366" s="159"/>
      <c r="N2366" s="159"/>
      <c r="O2366" s="159"/>
      <c r="P2366" s="159"/>
      <c r="Q2366" s="159"/>
      <c r="R2366" s="159"/>
      <c r="S2366" s="159"/>
      <c r="T2366" s="159"/>
      <c r="U2366" s="159"/>
      <c r="V2366" s="159"/>
      <c r="W2366" s="159"/>
      <c r="X2366" s="159"/>
      <c r="Y2366" s="150"/>
      <c r="Z2366" s="150"/>
      <c r="AA2366" s="150"/>
      <c r="AB2366" s="150"/>
      <c r="AC2366" s="150"/>
      <c r="AD2366" s="150"/>
      <c r="AE2366" s="150"/>
      <c r="AF2366" s="150"/>
      <c r="AG2366" s="150" t="s">
        <v>206</v>
      </c>
      <c r="AH2366" s="150"/>
      <c r="AI2366" s="150"/>
      <c r="AJ2366" s="150"/>
      <c r="AK2366" s="150"/>
      <c r="AL2366" s="150"/>
      <c r="AM2366" s="150"/>
      <c r="AN2366" s="150"/>
      <c r="AO2366" s="150"/>
      <c r="AP2366" s="150"/>
      <c r="AQ2366" s="150"/>
      <c r="AR2366" s="150"/>
      <c r="AS2366" s="150"/>
      <c r="AT2366" s="150"/>
      <c r="AU2366" s="150"/>
      <c r="AV2366" s="150"/>
      <c r="AW2366" s="150"/>
      <c r="AX2366" s="150"/>
      <c r="AY2366" s="150"/>
      <c r="AZ2366" s="150"/>
      <c r="BA2366" s="150"/>
      <c r="BB2366" s="150"/>
      <c r="BC2366" s="150"/>
      <c r="BD2366" s="150"/>
      <c r="BE2366" s="150"/>
      <c r="BF2366" s="150"/>
      <c r="BG2366" s="150"/>
      <c r="BH2366" s="150"/>
    </row>
    <row r="2367" spans="1:60" outlineLevel="1" x14ac:dyDescent="0.2">
      <c r="A2367" s="157"/>
      <c r="B2367" s="158"/>
      <c r="C2367" s="199" t="s">
        <v>1067</v>
      </c>
      <c r="D2367" s="189"/>
      <c r="E2367" s="190"/>
      <c r="F2367" s="159"/>
      <c r="G2367" s="159"/>
      <c r="H2367" s="159"/>
      <c r="I2367" s="159"/>
      <c r="J2367" s="159"/>
      <c r="K2367" s="159"/>
      <c r="L2367" s="159"/>
      <c r="M2367" s="159"/>
      <c r="N2367" s="159"/>
      <c r="O2367" s="159"/>
      <c r="P2367" s="159"/>
      <c r="Q2367" s="159"/>
      <c r="R2367" s="159"/>
      <c r="S2367" s="159"/>
      <c r="T2367" s="159"/>
      <c r="U2367" s="159"/>
      <c r="V2367" s="159"/>
      <c r="W2367" s="159"/>
      <c r="X2367" s="159"/>
      <c r="Y2367" s="150"/>
      <c r="Z2367" s="150"/>
      <c r="AA2367" s="150"/>
      <c r="AB2367" s="150"/>
      <c r="AC2367" s="150"/>
      <c r="AD2367" s="150"/>
      <c r="AE2367" s="150"/>
      <c r="AF2367" s="150"/>
      <c r="AG2367" s="150" t="s">
        <v>247</v>
      </c>
      <c r="AH2367" s="150">
        <v>0</v>
      </c>
      <c r="AI2367" s="150"/>
      <c r="AJ2367" s="150"/>
      <c r="AK2367" s="150"/>
      <c r="AL2367" s="150"/>
      <c r="AM2367" s="150"/>
      <c r="AN2367" s="150"/>
      <c r="AO2367" s="150"/>
      <c r="AP2367" s="150"/>
      <c r="AQ2367" s="150"/>
      <c r="AR2367" s="150"/>
      <c r="AS2367" s="150"/>
      <c r="AT2367" s="150"/>
      <c r="AU2367" s="150"/>
      <c r="AV2367" s="150"/>
      <c r="AW2367" s="150"/>
      <c r="AX2367" s="150"/>
      <c r="AY2367" s="150"/>
      <c r="AZ2367" s="150"/>
      <c r="BA2367" s="150"/>
      <c r="BB2367" s="150"/>
      <c r="BC2367" s="150"/>
      <c r="BD2367" s="150"/>
      <c r="BE2367" s="150"/>
      <c r="BF2367" s="150"/>
      <c r="BG2367" s="150"/>
      <c r="BH2367" s="150"/>
    </row>
    <row r="2368" spans="1:60" outlineLevel="1" x14ac:dyDescent="0.2">
      <c r="A2368" s="157"/>
      <c r="B2368" s="158"/>
      <c r="C2368" s="199" t="s">
        <v>439</v>
      </c>
      <c r="D2368" s="189"/>
      <c r="E2368" s="190">
        <v>1</v>
      </c>
      <c r="F2368" s="159"/>
      <c r="G2368" s="159"/>
      <c r="H2368" s="159"/>
      <c r="I2368" s="159"/>
      <c r="J2368" s="159"/>
      <c r="K2368" s="159"/>
      <c r="L2368" s="159"/>
      <c r="M2368" s="159"/>
      <c r="N2368" s="159"/>
      <c r="O2368" s="159"/>
      <c r="P2368" s="159"/>
      <c r="Q2368" s="159"/>
      <c r="R2368" s="159"/>
      <c r="S2368" s="159"/>
      <c r="T2368" s="159"/>
      <c r="U2368" s="159"/>
      <c r="V2368" s="159"/>
      <c r="W2368" s="159"/>
      <c r="X2368" s="159"/>
      <c r="Y2368" s="150"/>
      <c r="Z2368" s="150"/>
      <c r="AA2368" s="150"/>
      <c r="AB2368" s="150"/>
      <c r="AC2368" s="150"/>
      <c r="AD2368" s="150"/>
      <c r="AE2368" s="150"/>
      <c r="AF2368" s="150"/>
      <c r="AG2368" s="150" t="s">
        <v>247</v>
      </c>
      <c r="AH2368" s="150">
        <v>0</v>
      </c>
      <c r="AI2368" s="150"/>
      <c r="AJ2368" s="150"/>
      <c r="AK2368" s="150"/>
      <c r="AL2368" s="150"/>
      <c r="AM2368" s="150"/>
      <c r="AN2368" s="150"/>
      <c r="AO2368" s="150"/>
      <c r="AP2368" s="150"/>
      <c r="AQ2368" s="150"/>
      <c r="AR2368" s="150"/>
      <c r="AS2368" s="150"/>
      <c r="AT2368" s="150"/>
      <c r="AU2368" s="150"/>
      <c r="AV2368" s="150"/>
      <c r="AW2368" s="150"/>
      <c r="AX2368" s="150"/>
      <c r="AY2368" s="150"/>
      <c r="AZ2368" s="150"/>
      <c r="BA2368" s="150"/>
      <c r="BB2368" s="150"/>
      <c r="BC2368" s="150"/>
      <c r="BD2368" s="150"/>
      <c r="BE2368" s="150"/>
      <c r="BF2368" s="150"/>
      <c r="BG2368" s="150"/>
      <c r="BH2368" s="150"/>
    </row>
    <row r="2369" spans="1:60" outlineLevel="1" x14ac:dyDescent="0.2">
      <c r="A2369" s="167">
        <v>362</v>
      </c>
      <c r="B2369" s="168" t="s">
        <v>2076</v>
      </c>
      <c r="C2369" s="184" t="s">
        <v>2077</v>
      </c>
      <c r="D2369" s="169" t="s">
        <v>420</v>
      </c>
      <c r="E2369" s="170">
        <v>1</v>
      </c>
      <c r="F2369" s="171">
        <v>8500</v>
      </c>
      <c r="G2369" s="172">
        <f>ROUND(E2369*F2369,2)</f>
        <v>8500</v>
      </c>
      <c r="H2369" s="171">
        <v>0</v>
      </c>
      <c r="I2369" s="172">
        <f>ROUND(E2369*H2369,2)</f>
        <v>0</v>
      </c>
      <c r="J2369" s="171">
        <v>8500</v>
      </c>
      <c r="K2369" s="172">
        <f>ROUND(E2369*J2369,2)</f>
        <v>8500</v>
      </c>
      <c r="L2369" s="172">
        <v>21</v>
      </c>
      <c r="M2369" s="172">
        <f>G2369*(1+L2369/100)</f>
        <v>10285</v>
      </c>
      <c r="N2369" s="172">
        <v>0</v>
      </c>
      <c r="O2369" s="172">
        <f>ROUND(E2369*N2369,2)</f>
        <v>0</v>
      </c>
      <c r="P2369" s="172">
        <v>0</v>
      </c>
      <c r="Q2369" s="172">
        <f>ROUND(E2369*P2369,2)</f>
        <v>0</v>
      </c>
      <c r="R2369" s="172"/>
      <c r="S2369" s="172" t="s">
        <v>438</v>
      </c>
      <c r="T2369" s="173" t="s">
        <v>202</v>
      </c>
      <c r="U2369" s="159">
        <v>0</v>
      </c>
      <c r="V2369" s="159">
        <f>ROUND(E2369*U2369,2)</f>
        <v>0</v>
      </c>
      <c r="W2369" s="159"/>
      <c r="X2369" s="159" t="s">
        <v>242</v>
      </c>
      <c r="Y2369" s="150"/>
      <c r="Z2369" s="150"/>
      <c r="AA2369" s="150"/>
      <c r="AB2369" s="150"/>
      <c r="AC2369" s="150"/>
      <c r="AD2369" s="150"/>
      <c r="AE2369" s="150"/>
      <c r="AF2369" s="150"/>
      <c r="AG2369" s="150" t="s">
        <v>243</v>
      </c>
      <c r="AH2369" s="150"/>
      <c r="AI2369" s="150"/>
      <c r="AJ2369" s="150"/>
      <c r="AK2369" s="150"/>
      <c r="AL2369" s="150"/>
      <c r="AM2369" s="150"/>
      <c r="AN2369" s="150"/>
      <c r="AO2369" s="150"/>
      <c r="AP2369" s="150"/>
      <c r="AQ2369" s="150"/>
      <c r="AR2369" s="150"/>
      <c r="AS2369" s="150"/>
      <c r="AT2369" s="150"/>
      <c r="AU2369" s="150"/>
      <c r="AV2369" s="150"/>
      <c r="AW2369" s="150"/>
      <c r="AX2369" s="150"/>
      <c r="AY2369" s="150"/>
      <c r="AZ2369" s="150"/>
      <c r="BA2369" s="150"/>
      <c r="BB2369" s="150"/>
      <c r="BC2369" s="150"/>
      <c r="BD2369" s="150"/>
      <c r="BE2369" s="150"/>
      <c r="BF2369" s="150"/>
      <c r="BG2369" s="150"/>
      <c r="BH2369" s="150"/>
    </row>
    <row r="2370" spans="1:60" outlineLevel="1" x14ac:dyDescent="0.2">
      <c r="A2370" s="157"/>
      <c r="B2370" s="158"/>
      <c r="C2370" s="262" t="s">
        <v>2071</v>
      </c>
      <c r="D2370" s="263"/>
      <c r="E2370" s="263"/>
      <c r="F2370" s="263"/>
      <c r="G2370" s="263"/>
      <c r="H2370" s="159"/>
      <c r="I2370" s="159"/>
      <c r="J2370" s="159"/>
      <c r="K2370" s="159"/>
      <c r="L2370" s="159"/>
      <c r="M2370" s="159"/>
      <c r="N2370" s="159"/>
      <c r="O2370" s="159"/>
      <c r="P2370" s="159"/>
      <c r="Q2370" s="159"/>
      <c r="R2370" s="159"/>
      <c r="S2370" s="159"/>
      <c r="T2370" s="159"/>
      <c r="U2370" s="159"/>
      <c r="V2370" s="159"/>
      <c r="W2370" s="159"/>
      <c r="X2370" s="159"/>
      <c r="Y2370" s="150"/>
      <c r="Z2370" s="150"/>
      <c r="AA2370" s="150"/>
      <c r="AB2370" s="150"/>
      <c r="AC2370" s="150"/>
      <c r="AD2370" s="150"/>
      <c r="AE2370" s="150"/>
      <c r="AF2370" s="150"/>
      <c r="AG2370" s="150" t="s">
        <v>206</v>
      </c>
      <c r="AH2370" s="150"/>
      <c r="AI2370" s="150"/>
      <c r="AJ2370" s="150"/>
      <c r="AK2370" s="150"/>
      <c r="AL2370" s="150"/>
      <c r="AM2370" s="150"/>
      <c r="AN2370" s="150"/>
      <c r="AO2370" s="150"/>
      <c r="AP2370" s="150"/>
      <c r="AQ2370" s="150"/>
      <c r="AR2370" s="150"/>
      <c r="AS2370" s="150"/>
      <c r="AT2370" s="150"/>
      <c r="AU2370" s="150"/>
      <c r="AV2370" s="150"/>
      <c r="AW2370" s="150"/>
      <c r="AX2370" s="150"/>
      <c r="AY2370" s="150"/>
      <c r="AZ2370" s="150"/>
      <c r="BA2370" s="150"/>
      <c r="BB2370" s="150"/>
      <c r="BC2370" s="150"/>
      <c r="BD2370" s="150"/>
      <c r="BE2370" s="150"/>
      <c r="BF2370" s="150"/>
      <c r="BG2370" s="150"/>
      <c r="BH2370" s="150"/>
    </row>
    <row r="2371" spans="1:60" outlineLevel="1" x14ac:dyDescent="0.2">
      <c r="A2371" s="157"/>
      <c r="B2371" s="158"/>
      <c r="C2371" s="271" t="s">
        <v>2072</v>
      </c>
      <c r="D2371" s="272"/>
      <c r="E2371" s="272"/>
      <c r="F2371" s="272"/>
      <c r="G2371" s="272"/>
      <c r="H2371" s="159"/>
      <c r="I2371" s="159"/>
      <c r="J2371" s="159"/>
      <c r="K2371" s="159"/>
      <c r="L2371" s="159"/>
      <c r="M2371" s="159"/>
      <c r="N2371" s="159"/>
      <c r="O2371" s="159"/>
      <c r="P2371" s="159"/>
      <c r="Q2371" s="159"/>
      <c r="R2371" s="159"/>
      <c r="S2371" s="159"/>
      <c r="T2371" s="159"/>
      <c r="U2371" s="159"/>
      <c r="V2371" s="159"/>
      <c r="W2371" s="159"/>
      <c r="X2371" s="159"/>
      <c r="Y2371" s="150"/>
      <c r="Z2371" s="150"/>
      <c r="AA2371" s="150"/>
      <c r="AB2371" s="150"/>
      <c r="AC2371" s="150"/>
      <c r="AD2371" s="150"/>
      <c r="AE2371" s="150"/>
      <c r="AF2371" s="150"/>
      <c r="AG2371" s="150" t="s">
        <v>206</v>
      </c>
      <c r="AH2371" s="150"/>
      <c r="AI2371" s="150"/>
      <c r="AJ2371" s="150"/>
      <c r="AK2371" s="150"/>
      <c r="AL2371" s="150"/>
      <c r="AM2371" s="150"/>
      <c r="AN2371" s="150"/>
      <c r="AO2371" s="150"/>
      <c r="AP2371" s="150"/>
      <c r="AQ2371" s="150"/>
      <c r="AR2371" s="150"/>
      <c r="AS2371" s="150"/>
      <c r="AT2371" s="150"/>
      <c r="AU2371" s="150"/>
      <c r="AV2371" s="150"/>
      <c r="AW2371" s="150"/>
      <c r="AX2371" s="150"/>
      <c r="AY2371" s="150"/>
      <c r="AZ2371" s="150"/>
      <c r="BA2371" s="150"/>
      <c r="BB2371" s="150"/>
      <c r="BC2371" s="150"/>
      <c r="BD2371" s="150"/>
      <c r="BE2371" s="150"/>
      <c r="BF2371" s="150"/>
      <c r="BG2371" s="150"/>
      <c r="BH2371" s="150"/>
    </row>
    <row r="2372" spans="1:60" outlineLevel="1" x14ac:dyDescent="0.2">
      <c r="A2372" s="157"/>
      <c r="B2372" s="158"/>
      <c r="C2372" s="271" t="s">
        <v>2073</v>
      </c>
      <c r="D2372" s="272"/>
      <c r="E2372" s="272"/>
      <c r="F2372" s="272"/>
      <c r="G2372" s="272"/>
      <c r="H2372" s="159"/>
      <c r="I2372" s="159"/>
      <c r="J2372" s="159"/>
      <c r="K2372" s="159"/>
      <c r="L2372" s="159"/>
      <c r="M2372" s="159"/>
      <c r="N2372" s="159"/>
      <c r="O2372" s="159"/>
      <c r="P2372" s="159"/>
      <c r="Q2372" s="159"/>
      <c r="R2372" s="159"/>
      <c r="S2372" s="159"/>
      <c r="T2372" s="159"/>
      <c r="U2372" s="159"/>
      <c r="V2372" s="159"/>
      <c r="W2372" s="159"/>
      <c r="X2372" s="159"/>
      <c r="Y2372" s="150"/>
      <c r="Z2372" s="150"/>
      <c r="AA2372" s="150"/>
      <c r="AB2372" s="150"/>
      <c r="AC2372" s="150"/>
      <c r="AD2372" s="150"/>
      <c r="AE2372" s="150"/>
      <c r="AF2372" s="150"/>
      <c r="AG2372" s="150" t="s">
        <v>206</v>
      </c>
      <c r="AH2372" s="150"/>
      <c r="AI2372" s="150"/>
      <c r="AJ2372" s="150"/>
      <c r="AK2372" s="150"/>
      <c r="AL2372" s="150"/>
      <c r="AM2372" s="150"/>
      <c r="AN2372" s="150"/>
      <c r="AO2372" s="150"/>
      <c r="AP2372" s="150"/>
      <c r="AQ2372" s="150"/>
      <c r="AR2372" s="150"/>
      <c r="AS2372" s="150"/>
      <c r="AT2372" s="150"/>
      <c r="AU2372" s="150"/>
      <c r="AV2372" s="150"/>
      <c r="AW2372" s="150"/>
      <c r="AX2372" s="150"/>
      <c r="AY2372" s="150"/>
      <c r="AZ2372" s="150"/>
      <c r="BA2372" s="150"/>
      <c r="BB2372" s="150"/>
      <c r="BC2372" s="150"/>
      <c r="BD2372" s="150"/>
      <c r="BE2372" s="150"/>
      <c r="BF2372" s="150"/>
      <c r="BG2372" s="150"/>
      <c r="BH2372" s="150"/>
    </row>
    <row r="2373" spans="1:60" outlineLevel="1" x14ac:dyDescent="0.2">
      <c r="A2373" s="157"/>
      <c r="B2373" s="158"/>
      <c r="C2373" s="271" t="s">
        <v>2539</v>
      </c>
      <c r="D2373" s="272"/>
      <c r="E2373" s="272"/>
      <c r="F2373" s="272"/>
      <c r="G2373" s="272"/>
      <c r="H2373" s="159"/>
      <c r="I2373" s="159"/>
      <c r="J2373" s="159"/>
      <c r="K2373" s="159"/>
      <c r="L2373" s="159"/>
      <c r="M2373" s="159"/>
      <c r="N2373" s="159"/>
      <c r="O2373" s="159"/>
      <c r="P2373" s="159"/>
      <c r="Q2373" s="159"/>
      <c r="R2373" s="159"/>
      <c r="S2373" s="159"/>
      <c r="T2373" s="159"/>
      <c r="U2373" s="159"/>
      <c r="V2373" s="159"/>
      <c r="W2373" s="159"/>
      <c r="X2373" s="159"/>
      <c r="Y2373" s="150"/>
      <c r="Z2373" s="150"/>
      <c r="AA2373" s="150"/>
      <c r="AB2373" s="150"/>
      <c r="AC2373" s="150"/>
      <c r="AD2373" s="150"/>
      <c r="AE2373" s="150"/>
      <c r="AF2373" s="150"/>
      <c r="AG2373" s="150" t="s">
        <v>206</v>
      </c>
      <c r="AH2373" s="150"/>
      <c r="AI2373" s="150"/>
      <c r="AJ2373" s="150"/>
      <c r="AK2373" s="150"/>
      <c r="AL2373" s="150"/>
      <c r="AM2373" s="150"/>
      <c r="AN2373" s="150"/>
      <c r="AO2373" s="150"/>
      <c r="AP2373" s="150"/>
      <c r="AQ2373" s="150"/>
      <c r="AR2373" s="150"/>
      <c r="AS2373" s="150"/>
      <c r="AT2373" s="150"/>
      <c r="AU2373" s="150"/>
      <c r="AV2373" s="150"/>
      <c r="AW2373" s="150"/>
      <c r="AX2373" s="150"/>
      <c r="AY2373" s="150"/>
      <c r="AZ2373" s="150"/>
      <c r="BA2373" s="150"/>
      <c r="BB2373" s="150"/>
      <c r="BC2373" s="150"/>
      <c r="BD2373" s="150"/>
      <c r="BE2373" s="150"/>
      <c r="BF2373" s="150"/>
      <c r="BG2373" s="150"/>
      <c r="BH2373" s="150"/>
    </row>
    <row r="2374" spans="1:60" outlineLevel="1" x14ac:dyDescent="0.2">
      <c r="A2374" s="157"/>
      <c r="B2374" s="158"/>
      <c r="C2374" s="271" t="s">
        <v>2074</v>
      </c>
      <c r="D2374" s="272"/>
      <c r="E2374" s="272"/>
      <c r="F2374" s="272"/>
      <c r="G2374" s="272"/>
      <c r="H2374" s="159"/>
      <c r="I2374" s="159"/>
      <c r="J2374" s="159"/>
      <c r="K2374" s="159"/>
      <c r="L2374" s="159"/>
      <c r="M2374" s="159"/>
      <c r="N2374" s="159"/>
      <c r="O2374" s="159"/>
      <c r="P2374" s="159"/>
      <c r="Q2374" s="159"/>
      <c r="R2374" s="159"/>
      <c r="S2374" s="159"/>
      <c r="T2374" s="159"/>
      <c r="U2374" s="159"/>
      <c r="V2374" s="159"/>
      <c r="W2374" s="159"/>
      <c r="X2374" s="159"/>
      <c r="Y2374" s="150"/>
      <c r="Z2374" s="150"/>
      <c r="AA2374" s="150"/>
      <c r="AB2374" s="150"/>
      <c r="AC2374" s="150"/>
      <c r="AD2374" s="150"/>
      <c r="AE2374" s="150"/>
      <c r="AF2374" s="150"/>
      <c r="AG2374" s="150" t="s">
        <v>206</v>
      </c>
      <c r="AH2374" s="150"/>
      <c r="AI2374" s="150"/>
      <c r="AJ2374" s="150"/>
      <c r="AK2374" s="150"/>
      <c r="AL2374" s="150"/>
      <c r="AM2374" s="150"/>
      <c r="AN2374" s="150"/>
      <c r="AO2374" s="150"/>
      <c r="AP2374" s="150"/>
      <c r="AQ2374" s="150"/>
      <c r="AR2374" s="150"/>
      <c r="AS2374" s="150"/>
      <c r="AT2374" s="150"/>
      <c r="AU2374" s="150"/>
      <c r="AV2374" s="150"/>
      <c r="AW2374" s="150"/>
      <c r="AX2374" s="150"/>
      <c r="AY2374" s="150"/>
      <c r="AZ2374" s="150"/>
      <c r="BA2374" s="150"/>
      <c r="BB2374" s="150"/>
      <c r="BC2374" s="150"/>
      <c r="BD2374" s="150"/>
      <c r="BE2374" s="150"/>
      <c r="BF2374" s="150"/>
      <c r="BG2374" s="150"/>
      <c r="BH2374" s="150"/>
    </row>
    <row r="2375" spans="1:60" outlineLevel="1" x14ac:dyDescent="0.2">
      <c r="A2375" s="157"/>
      <c r="B2375" s="158"/>
      <c r="C2375" s="271" t="s">
        <v>2075</v>
      </c>
      <c r="D2375" s="272"/>
      <c r="E2375" s="272"/>
      <c r="F2375" s="272"/>
      <c r="G2375" s="272"/>
      <c r="H2375" s="159"/>
      <c r="I2375" s="159"/>
      <c r="J2375" s="159"/>
      <c r="K2375" s="159"/>
      <c r="L2375" s="159"/>
      <c r="M2375" s="159"/>
      <c r="N2375" s="159"/>
      <c r="O2375" s="159"/>
      <c r="P2375" s="159"/>
      <c r="Q2375" s="159"/>
      <c r="R2375" s="159"/>
      <c r="S2375" s="159"/>
      <c r="T2375" s="159"/>
      <c r="U2375" s="159"/>
      <c r="V2375" s="159"/>
      <c r="W2375" s="159"/>
      <c r="X2375" s="159"/>
      <c r="Y2375" s="150"/>
      <c r="Z2375" s="150"/>
      <c r="AA2375" s="150"/>
      <c r="AB2375" s="150"/>
      <c r="AC2375" s="150"/>
      <c r="AD2375" s="150"/>
      <c r="AE2375" s="150"/>
      <c r="AF2375" s="150"/>
      <c r="AG2375" s="150" t="s">
        <v>206</v>
      </c>
      <c r="AH2375" s="150"/>
      <c r="AI2375" s="150"/>
      <c r="AJ2375" s="150"/>
      <c r="AK2375" s="150"/>
      <c r="AL2375" s="150"/>
      <c r="AM2375" s="150"/>
      <c r="AN2375" s="150"/>
      <c r="AO2375" s="150"/>
      <c r="AP2375" s="150"/>
      <c r="AQ2375" s="150"/>
      <c r="AR2375" s="150"/>
      <c r="AS2375" s="150"/>
      <c r="AT2375" s="150"/>
      <c r="AU2375" s="150"/>
      <c r="AV2375" s="150"/>
      <c r="AW2375" s="150"/>
      <c r="AX2375" s="150"/>
      <c r="AY2375" s="150"/>
      <c r="AZ2375" s="150"/>
      <c r="BA2375" s="150"/>
      <c r="BB2375" s="150"/>
      <c r="BC2375" s="150"/>
      <c r="BD2375" s="150"/>
      <c r="BE2375" s="150"/>
      <c r="BF2375" s="150"/>
      <c r="BG2375" s="150"/>
      <c r="BH2375" s="150"/>
    </row>
    <row r="2376" spans="1:60" outlineLevel="1" x14ac:dyDescent="0.2">
      <c r="A2376" s="157"/>
      <c r="B2376" s="158"/>
      <c r="C2376" s="199" t="s">
        <v>1067</v>
      </c>
      <c r="D2376" s="189"/>
      <c r="E2376" s="190"/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9"/>
      <c r="T2376" s="159"/>
      <c r="U2376" s="159"/>
      <c r="V2376" s="159"/>
      <c r="W2376" s="159"/>
      <c r="X2376" s="159"/>
      <c r="Y2376" s="150"/>
      <c r="Z2376" s="150"/>
      <c r="AA2376" s="150"/>
      <c r="AB2376" s="150"/>
      <c r="AC2376" s="150"/>
      <c r="AD2376" s="150"/>
      <c r="AE2376" s="150"/>
      <c r="AF2376" s="150"/>
      <c r="AG2376" s="150" t="s">
        <v>247</v>
      </c>
      <c r="AH2376" s="150">
        <v>0</v>
      </c>
      <c r="AI2376" s="150"/>
      <c r="AJ2376" s="150"/>
      <c r="AK2376" s="150"/>
      <c r="AL2376" s="150"/>
      <c r="AM2376" s="150"/>
      <c r="AN2376" s="150"/>
      <c r="AO2376" s="150"/>
      <c r="AP2376" s="150"/>
      <c r="AQ2376" s="150"/>
      <c r="AR2376" s="150"/>
      <c r="AS2376" s="150"/>
      <c r="AT2376" s="150"/>
      <c r="AU2376" s="150"/>
      <c r="AV2376" s="150"/>
      <c r="AW2376" s="150"/>
      <c r="AX2376" s="150"/>
      <c r="AY2376" s="150"/>
      <c r="AZ2376" s="150"/>
      <c r="BA2376" s="150"/>
      <c r="BB2376" s="150"/>
      <c r="BC2376" s="150"/>
      <c r="BD2376" s="150"/>
      <c r="BE2376" s="150"/>
      <c r="BF2376" s="150"/>
      <c r="BG2376" s="150"/>
      <c r="BH2376" s="150"/>
    </row>
    <row r="2377" spans="1:60" outlineLevel="1" x14ac:dyDescent="0.2">
      <c r="A2377" s="157"/>
      <c r="B2377" s="158"/>
      <c r="C2377" s="199" t="s">
        <v>439</v>
      </c>
      <c r="D2377" s="189"/>
      <c r="E2377" s="190">
        <v>1</v>
      </c>
      <c r="F2377" s="159"/>
      <c r="G2377" s="159"/>
      <c r="H2377" s="159"/>
      <c r="I2377" s="159"/>
      <c r="J2377" s="159"/>
      <c r="K2377" s="159"/>
      <c r="L2377" s="159"/>
      <c r="M2377" s="159"/>
      <c r="N2377" s="159"/>
      <c r="O2377" s="159"/>
      <c r="P2377" s="159"/>
      <c r="Q2377" s="159"/>
      <c r="R2377" s="159"/>
      <c r="S2377" s="159"/>
      <c r="T2377" s="159"/>
      <c r="U2377" s="159"/>
      <c r="V2377" s="159"/>
      <c r="W2377" s="159"/>
      <c r="X2377" s="159"/>
      <c r="Y2377" s="150"/>
      <c r="Z2377" s="150"/>
      <c r="AA2377" s="150"/>
      <c r="AB2377" s="150"/>
      <c r="AC2377" s="150"/>
      <c r="AD2377" s="150"/>
      <c r="AE2377" s="150"/>
      <c r="AF2377" s="150"/>
      <c r="AG2377" s="150" t="s">
        <v>247</v>
      </c>
      <c r="AH2377" s="150">
        <v>0</v>
      </c>
      <c r="AI2377" s="150"/>
      <c r="AJ2377" s="150"/>
      <c r="AK2377" s="150"/>
      <c r="AL2377" s="150"/>
      <c r="AM2377" s="150"/>
      <c r="AN2377" s="150"/>
      <c r="AO2377" s="150"/>
      <c r="AP2377" s="150"/>
      <c r="AQ2377" s="150"/>
      <c r="AR2377" s="150"/>
      <c r="AS2377" s="150"/>
      <c r="AT2377" s="150"/>
      <c r="AU2377" s="150"/>
      <c r="AV2377" s="150"/>
      <c r="AW2377" s="150"/>
      <c r="AX2377" s="150"/>
      <c r="AY2377" s="150"/>
      <c r="AZ2377" s="150"/>
      <c r="BA2377" s="150"/>
      <c r="BB2377" s="150"/>
      <c r="BC2377" s="150"/>
      <c r="BD2377" s="150"/>
      <c r="BE2377" s="150"/>
      <c r="BF2377" s="150"/>
      <c r="BG2377" s="150"/>
      <c r="BH2377" s="150"/>
    </row>
    <row r="2378" spans="1:60" ht="22.5" outlineLevel="1" x14ac:dyDescent="0.2">
      <c r="A2378" s="167">
        <v>363</v>
      </c>
      <c r="B2378" s="168" t="s">
        <v>2078</v>
      </c>
      <c r="C2378" s="184" t="s">
        <v>2079</v>
      </c>
      <c r="D2378" s="169" t="s">
        <v>420</v>
      </c>
      <c r="E2378" s="170">
        <v>1</v>
      </c>
      <c r="F2378" s="171">
        <v>20100</v>
      </c>
      <c r="G2378" s="172">
        <f>ROUND(E2378*F2378,2)</f>
        <v>20100</v>
      </c>
      <c r="H2378" s="171">
        <v>0</v>
      </c>
      <c r="I2378" s="172">
        <f>ROUND(E2378*H2378,2)</f>
        <v>0</v>
      </c>
      <c r="J2378" s="171">
        <v>20100</v>
      </c>
      <c r="K2378" s="172">
        <f>ROUND(E2378*J2378,2)</f>
        <v>20100</v>
      </c>
      <c r="L2378" s="172">
        <v>21</v>
      </c>
      <c r="M2378" s="172">
        <f>G2378*(1+L2378/100)</f>
        <v>24321</v>
      </c>
      <c r="N2378" s="172">
        <v>0</v>
      </c>
      <c r="O2378" s="172">
        <f>ROUND(E2378*N2378,2)</f>
        <v>0</v>
      </c>
      <c r="P2378" s="172">
        <v>0</v>
      </c>
      <c r="Q2378" s="172">
        <f>ROUND(E2378*P2378,2)</f>
        <v>0</v>
      </c>
      <c r="R2378" s="172"/>
      <c r="S2378" s="172" t="s">
        <v>438</v>
      </c>
      <c r="T2378" s="173" t="s">
        <v>202</v>
      </c>
      <c r="U2378" s="159">
        <v>0</v>
      </c>
      <c r="V2378" s="159">
        <f>ROUND(E2378*U2378,2)</f>
        <v>0</v>
      </c>
      <c r="W2378" s="159"/>
      <c r="X2378" s="159" t="s">
        <v>242</v>
      </c>
      <c r="Y2378" s="150"/>
      <c r="Z2378" s="150"/>
      <c r="AA2378" s="150"/>
      <c r="AB2378" s="150"/>
      <c r="AC2378" s="150"/>
      <c r="AD2378" s="150"/>
      <c r="AE2378" s="150"/>
      <c r="AF2378" s="150"/>
      <c r="AG2378" s="150" t="s">
        <v>243</v>
      </c>
      <c r="AH2378" s="150"/>
      <c r="AI2378" s="150"/>
      <c r="AJ2378" s="150"/>
      <c r="AK2378" s="150"/>
      <c r="AL2378" s="150"/>
      <c r="AM2378" s="150"/>
      <c r="AN2378" s="150"/>
      <c r="AO2378" s="150"/>
      <c r="AP2378" s="150"/>
      <c r="AQ2378" s="150"/>
      <c r="AR2378" s="150"/>
      <c r="AS2378" s="150"/>
      <c r="AT2378" s="150"/>
      <c r="AU2378" s="150"/>
      <c r="AV2378" s="150"/>
      <c r="AW2378" s="150"/>
      <c r="AX2378" s="150"/>
      <c r="AY2378" s="150"/>
      <c r="AZ2378" s="150"/>
      <c r="BA2378" s="150"/>
      <c r="BB2378" s="150"/>
      <c r="BC2378" s="150"/>
      <c r="BD2378" s="150"/>
      <c r="BE2378" s="150"/>
      <c r="BF2378" s="150"/>
      <c r="BG2378" s="150"/>
      <c r="BH2378" s="150"/>
    </row>
    <row r="2379" spans="1:60" outlineLevel="1" x14ac:dyDescent="0.2">
      <c r="A2379" s="157"/>
      <c r="B2379" s="158"/>
      <c r="C2379" s="262" t="s">
        <v>2080</v>
      </c>
      <c r="D2379" s="263"/>
      <c r="E2379" s="263"/>
      <c r="F2379" s="263"/>
      <c r="G2379" s="263"/>
      <c r="H2379" s="159"/>
      <c r="I2379" s="159"/>
      <c r="J2379" s="159"/>
      <c r="K2379" s="159"/>
      <c r="L2379" s="159"/>
      <c r="M2379" s="159"/>
      <c r="N2379" s="159"/>
      <c r="O2379" s="159"/>
      <c r="P2379" s="159"/>
      <c r="Q2379" s="159"/>
      <c r="R2379" s="159"/>
      <c r="S2379" s="159"/>
      <c r="T2379" s="159"/>
      <c r="U2379" s="159"/>
      <c r="V2379" s="159"/>
      <c r="W2379" s="159"/>
      <c r="X2379" s="159"/>
      <c r="Y2379" s="150"/>
      <c r="Z2379" s="150"/>
      <c r="AA2379" s="150"/>
      <c r="AB2379" s="150"/>
      <c r="AC2379" s="150"/>
      <c r="AD2379" s="150"/>
      <c r="AE2379" s="150"/>
      <c r="AF2379" s="150"/>
      <c r="AG2379" s="150" t="s">
        <v>206</v>
      </c>
      <c r="AH2379" s="150"/>
      <c r="AI2379" s="150"/>
      <c r="AJ2379" s="150"/>
      <c r="AK2379" s="150"/>
      <c r="AL2379" s="150"/>
      <c r="AM2379" s="150"/>
      <c r="AN2379" s="150"/>
      <c r="AO2379" s="150"/>
      <c r="AP2379" s="150"/>
      <c r="AQ2379" s="150"/>
      <c r="AR2379" s="150"/>
      <c r="AS2379" s="150"/>
      <c r="AT2379" s="150"/>
      <c r="AU2379" s="150"/>
      <c r="AV2379" s="150"/>
      <c r="AW2379" s="150"/>
      <c r="AX2379" s="150"/>
      <c r="AY2379" s="150"/>
      <c r="AZ2379" s="150"/>
      <c r="BA2379" s="150"/>
      <c r="BB2379" s="150"/>
      <c r="BC2379" s="150"/>
      <c r="BD2379" s="150"/>
      <c r="BE2379" s="150"/>
      <c r="BF2379" s="150"/>
      <c r="BG2379" s="150"/>
      <c r="BH2379" s="150"/>
    </row>
    <row r="2380" spans="1:60" outlineLevel="1" x14ac:dyDescent="0.2">
      <c r="A2380" s="157"/>
      <c r="B2380" s="158"/>
      <c r="C2380" s="271" t="s">
        <v>2081</v>
      </c>
      <c r="D2380" s="272"/>
      <c r="E2380" s="272"/>
      <c r="F2380" s="272"/>
      <c r="G2380" s="272"/>
      <c r="H2380" s="159"/>
      <c r="I2380" s="159"/>
      <c r="J2380" s="159"/>
      <c r="K2380" s="159"/>
      <c r="L2380" s="159"/>
      <c r="M2380" s="159"/>
      <c r="N2380" s="159"/>
      <c r="O2380" s="159"/>
      <c r="P2380" s="159"/>
      <c r="Q2380" s="159"/>
      <c r="R2380" s="159"/>
      <c r="S2380" s="159"/>
      <c r="T2380" s="159"/>
      <c r="U2380" s="159"/>
      <c r="V2380" s="159"/>
      <c r="W2380" s="159"/>
      <c r="X2380" s="159"/>
      <c r="Y2380" s="150"/>
      <c r="Z2380" s="150"/>
      <c r="AA2380" s="150"/>
      <c r="AB2380" s="150"/>
      <c r="AC2380" s="150"/>
      <c r="AD2380" s="150"/>
      <c r="AE2380" s="150"/>
      <c r="AF2380" s="150"/>
      <c r="AG2380" s="150" t="s">
        <v>206</v>
      </c>
      <c r="AH2380" s="150"/>
      <c r="AI2380" s="150"/>
      <c r="AJ2380" s="150"/>
      <c r="AK2380" s="150"/>
      <c r="AL2380" s="150"/>
      <c r="AM2380" s="150"/>
      <c r="AN2380" s="150"/>
      <c r="AO2380" s="150"/>
      <c r="AP2380" s="150"/>
      <c r="AQ2380" s="150"/>
      <c r="AR2380" s="150"/>
      <c r="AS2380" s="150"/>
      <c r="AT2380" s="150"/>
      <c r="AU2380" s="150"/>
      <c r="AV2380" s="150"/>
      <c r="AW2380" s="150"/>
      <c r="AX2380" s="150"/>
      <c r="AY2380" s="150"/>
      <c r="AZ2380" s="150"/>
      <c r="BA2380" s="150"/>
      <c r="BB2380" s="150"/>
      <c r="BC2380" s="150"/>
      <c r="BD2380" s="150"/>
      <c r="BE2380" s="150"/>
      <c r="BF2380" s="150"/>
      <c r="BG2380" s="150"/>
      <c r="BH2380" s="150"/>
    </row>
    <row r="2381" spans="1:60" outlineLevel="1" x14ac:dyDescent="0.2">
      <c r="A2381" s="157"/>
      <c r="B2381" s="158"/>
      <c r="C2381" s="271" t="s">
        <v>2082</v>
      </c>
      <c r="D2381" s="272"/>
      <c r="E2381" s="272"/>
      <c r="F2381" s="272"/>
      <c r="G2381" s="272"/>
      <c r="H2381" s="159"/>
      <c r="I2381" s="159"/>
      <c r="J2381" s="159"/>
      <c r="K2381" s="159"/>
      <c r="L2381" s="159"/>
      <c r="M2381" s="159"/>
      <c r="N2381" s="159"/>
      <c r="O2381" s="159"/>
      <c r="P2381" s="159"/>
      <c r="Q2381" s="159"/>
      <c r="R2381" s="159"/>
      <c r="S2381" s="159"/>
      <c r="T2381" s="159"/>
      <c r="U2381" s="159"/>
      <c r="V2381" s="159"/>
      <c r="W2381" s="159"/>
      <c r="X2381" s="159"/>
      <c r="Y2381" s="150"/>
      <c r="Z2381" s="150"/>
      <c r="AA2381" s="150"/>
      <c r="AB2381" s="150"/>
      <c r="AC2381" s="150"/>
      <c r="AD2381" s="150"/>
      <c r="AE2381" s="150"/>
      <c r="AF2381" s="150"/>
      <c r="AG2381" s="150" t="s">
        <v>206</v>
      </c>
      <c r="AH2381" s="150"/>
      <c r="AI2381" s="150"/>
      <c r="AJ2381" s="150"/>
      <c r="AK2381" s="150"/>
      <c r="AL2381" s="150"/>
      <c r="AM2381" s="150"/>
      <c r="AN2381" s="150"/>
      <c r="AO2381" s="150"/>
      <c r="AP2381" s="150"/>
      <c r="AQ2381" s="150"/>
      <c r="AR2381" s="150"/>
      <c r="AS2381" s="150"/>
      <c r="AT2381" s="150"/>
      <c r="AU2381" s="150"/>
      <c r="AV2381" s="150"/>
      <c r="AW2381" s="150"/>
      <c r="AX2381" s="150"/>
      <c r="AY2381" s="150"/>
      <c r="AZ2381" s="150"/>
      <c r="BA2381" s="150"/>
      <c r="BB2381" s="150"/>
      <c r="BC2381" s="150"/>
      <c r="BD2381" s="150"/>
      <c r="BE2381" s="150"/>
      <c r="BF2381" s="150"/>
      <c r="BG2381" s="150"/>
      <c r="BH2381" s="150"/>
    </row>
    <row r="2382" spans="1:60" outlineLevel="1" x14ac:dyDescent="0.2">
      <c r="A2382" s="157"/>
      <c r="B2382" s="158"/>
      <c r="C2382" s="271" t="s">
        <v>2083</v>
      </c>
      <c r="D2382" s="272"/>
      <c r="E2382" s="272"/>
      <c r="F2382" s="272"/>
      <c r="G2382" s="272"/>
      <c r="H2382" s="159"/>
      <c r="I2382" s="159"/>
      <c r="J2382" s="159"/>
      <c r="K2382" s="159"/>
      <c r="L2382" s="159"/>
      <c r="M2382" s="159"/>
      <c r="N2382" s="159"/>
      <c r="O2382" s="159"/>
      <c r="P2382" s="159"/>
      <c r="Q2382" s="159"/>
      <c r="R2382" s="159"/>
      <c r="S2382" s="159"/>
      <c r="T2382" s="159"/>
      <c r="U2382" s="159"/>
      <c r="V2382" s="159"/>
      <c r="W2382" s="159"/>
      <c r="X2382" s="159"/>
      <c r="Y2382" s="150"/>
      <c r="Z2382" s="150"/>
      <c r="AA2382" s="150"/>
      <c r="AB2382" s="150"/>
      <c r="AC2382" s="150"/>
      <c r="AD2382" s="150"/>
      <c r="AE2382" s="150"/>
      <c r="AF2382" s="150"/>
      <c r="AG2382" s="150" t="s">
        <v>206</v>
      </c>
      <c r="AH2382" s="150"/>
      <c r="AI2382" s="150"/>
      <c r="AJ2382" s="150"/>
      <c r="AK2382" s="150"/>
      <c r="AL2382" s="150"/>
      <c r="AM2382" s="150"/>
      <c r="AN2382" s="150"/>
      <c r="AO2382" s="150"/>
      <c r="AP2382" s="150"/>
      <c r="AQ2382" s="150"/>
      <c r="AR2382" s="150"/>
      <c r="AS2382" s="150"/>
      <c r="AT2382" s="150"/>
      <c r="AU2382" s="150"/>
      <c r="AV2382" s="150"/>
      <c r="AW2382" s="150"/>
      <c r="AX2382" s="150"/>
      <c r="AY2382" s="150"/>
      <c r="AZ2382" s="150"/>
      <c r="BA2382" s="150"/>
      <c r="BB2382" s="150"/>
      <c r="BC2382" s="150"/>
      <c r="BD2382" s="150"/>
      <c r="BE2382" s="150"/>
      <c r="BF2382" s="150"/>
      <c r="BG2382" s="150"/>
      <c r="BH2382" s="150"/>
    </row>
    <row r="2383" spans="1:60" outlineLevel="1" x14ac:dyDescent="0.2">
      <c r="A2383" s="157"/>
      <c r="B2383" s="158"/>
      <c r="C2383" s="271" t="s">
        <v>2084</v>
      </c>
      <c r="D2383" s="272"/>
      <c r="E2383" s="272"/>
      <c r="F2383" s="272"/>
      <c r="G2383" s="272"/>
      <c r="H2383" s="159"/>
      <c r="I2383" s="159"/>
      <c r="J2383" s="159"/>
      <c r="K2383" s="159"/>
      <c r="L2383" s="159"/>
      <c r="M2383" s="159"/>
      <c r="N2383" s="159"/>
      <c r="O2383" s="159"/>
      <c r="P2383" s="159"/>
      <c r="Q2383" s="159"/>
      <c r="R2383" s="159"/>
      <c r="S2383" s="159"/>
      <c r="T2383" s="159"/>
      <c r="U2383" s="159"/>
      <c r="V2383" s="159"/>
      <c r="W2383" s="159"/>
      <c r="X2383" s="159"/>
      <c r="Y2383" s="150"/>
      <c r="Z2383" s="150"/>
      <c r="AA2383" s="150"/>
      <c r="AB2383" s="150"/>
      <c r="AC2383" s="150"/>
      <c r="AD2383" s="150"/>
      <c r="AE2383" s="150"/>
      <c r="AF2383" s="150"/>
      <c r="AG2383" s="150" t="s">
        <v>206</v>
      </c>
      <c r="AH2383" s="150"/>
      <c r="AI2383" s="150"/>
      <c r="AJ2383" s="150"/>
      <c r="AK2383" s="150"/>
      <c r="AL2383" s="150"/>
      <c r="AM2383" s="150"/>
      <c r="AN2383" s="150"/>
      <c r="AO2383" s="150"/>
      <c r="AP2383" s="150"/>
      <c r="AQ2383" s="150"/>
      <c r="AR2383" s="150"/>
      <c r="AS2383" s="150"/>
      <c r="AT2383" s="150"/>
      <c r="AU2383" s="150"/>
      <c r="AV2383" s="150"/>
      <c r="AW2383" s="150"/>
      <c r="AX2383" s="150"/>
      <c r="AY2383" s="150"/>
      <c r="AZ2383" s="150"/>
      <c r="BA2383" s="150"/>
      <c r="BB2383" s="150"/>
      <c r="BC2383" s="150"/>
      <c r="BD2383" s="150"/>
      <c r="BE2383" s="150"/>
      <c r="BF2383" s="150"/>
      <c r="BG2383" s="150"/>
      <c r="BH2383" s="150"/>
    </row>
    <row r="2384" spans="1:60" outlineLevel="1" x14ac:dyDescent="0.2">
      <c r="A2384" s="157"/>
      <c r="B2384" s="158"/>
      <c r="C2384" s="199" t="s">
        <v>1067</v>
      </c>
      <c r="D2384" s="189"/>
      <c r="E2384" s="190"/>
      <c r="F2384" s="159"/>
      <c r="G2384" s="159"/>
      <c r="H2384" s="159"/>
      <c r="I2384" s="159"/>
      <c r="J2384" s="159"/>
      <c r="K2384" s="159"/>
      <c r="L2384" s="159"/>
      <c r="M2384" s="159"/>
      <c r="N2384" s="159"/>
      <c r="O2384" s="159"/>
      <c r="P2384" s="159"/>
      <c r="Q2384" s="159"/>
      <c r="R2384" s="159"/>
      <c r="S2384" s="159"/>
      <c r="T2384" s="159"/>
      <c r="U2384" s="159"/>
      <c r="V2384" s="159"/>
      <c r="W2384" s="159"/>
      <c r="X2384" s="159"/>
      <c r="Y2384" s="150"/>
      <c r="Z2384" s="150"/>
      <c r="AA2384" s="150"/>
      <c r="AB2384" s="150"/>
      <c r="AC2384" s="150"/>
      <c r="AD2384" s="150"/>
      <c r="AE2384" s="150"/>
      <c r="AF2384" s="150"/>
      <c r="AG2384" s="150" t="s">
        <v>247</v>
      </c>
      <c r="AH2384" s="150">
        <v>0</v>
      </c>
      <c r="AI2384" s="150"/>
      <c r="AJ2384" s="150"/>
      <c r="AK2384" s="150"/>
      <c r="AL2384" s="150"/>
      <c r="AM2384" s="150"/>
      <c r="AN2384" s="150"/>
      <c r="AO2384" s="150"/>
      <c r="AP2384" s="150"/>
      <c r="AQ2384" s="150"/>
      <c r="AR2384" s="150"/>
      <c r="AS2384" s="150"/>
      <c r="AT2384" s="150"/>
      <c r="AU2384" s="150"/>
      <c r="AV2384" s="150"/>
      <c r="AW2384" s="150"/>
      <c r="AX2384" s="150"/>
      <c r="AY2384" s="150"/>
      <c r="AZ2384" s="150"/>
      <c r="BA2384" s="150"/>
      <c r="BB2384" s="150"/>
      <c r="BC2384" s="150"/>
      <c r="BD2384" s="150"/>
      <c r="BE2384" s="150"/>
      <c r="BF2384" s="150"/>
      <c r="BG2384" s="150"/>
      <c r="BH2384" s="150"/>
    </row>
    <row r="2385" spans="1:60" outlineLevel="1" x14ac:dyDescent="0.2">
      <c r="A2385" s="157"/>
      <c r="B2385" s="158"/>
      <c r="C2385" s="199" t="s">
        <v>439</v>
      </c>
      <c r="D2385" s="189"/>
      <c r="E2385" s="190">
        <v>1</v>
      </c>
      <c r="F2385" s="159"/>
      <c r="G2385" s="159"/>
      <c r="H2385" s="159"/>
      <c r="I2385" s="159"/>
      <c r="J2385" s="159"/>
      <c r="K2385" s="159"/>
      <c r="L2385" s="159"/>
      <c r="M2385" s="159"/>
      <c r="N2385" s="159"/>
      <c r="O2385" s="159"/>
      <c r="P2385" s="159"/>
      <c r="Q2385" s="159"/>
      <c r="R2385" s="159"/>
      <c r="S2385" s="159"/>
      <c r="T2385" s="159"/>
      <c r="U2385" s="159"/>
      <c r="V2385" s="159"/>
      <c r="W2385" s="159"/>
      <c r="X2385" s="159"/>
      <c r="Y2385" s="150"/>
      <c r="Z2385" s="150"/>
      <c r="AA2385" s="150"/>
      <c r="AB2385" s="150"/>
      <c r="AC2385" s="150"/>
      <c r="AD2385" s="150"/>
      <c r="AE2385" s="150"/>
      <c r="AF2385" s="150"/>
      <c r="AG2385" s="150" t="s">
        <v>247</v>
      </c>
      <c r="AH2385" s="150">
        <v>0</v>
      </c>
      <c r="AI2385" s="150"/>
      <c r="AJ2385" s="150"/>
      <c r="AK2385" s="150"/>
      <c r="AL2385" s="150"/>
      <c r="AM2385" s="150"/>
      <c r="AN2385" s="150"/>
      <c r="AO2385" s="150"/>
      <c r="AP2385" s="150"/>
      <c r="AQ2385" s="150"/>
      <c r="AR2385" s="150"/>
      <c r="AS2385" s="150"/>
      <c r="AT2385" s="150"/>
      <c r="AU2385" s="150"/>
      <c r="AV2385" s="150"/>
      <c r="AW2385" s="150"/>
      <c r="AX2385" s="150"/>
      <c r="AY2385" s="150"/>
      <c r="AZ2385" s="150"/>
      <c r="BA2385" s="150"/>
      <c r="BB2385" s="150"/>
      <c r="BC2385" s="150"/>
      <c r="BD2385" s="150"/>
      <c r="BE2385" s="150"/>
      <c r="BF2385" s="150"/>
      <c r="BG2385" s="150"/>
      <c r="BH2385" s="150"/>
    </row>
    <row r="2386" spans="1:60" ht="22.5" outlineLevel="1" x14ac:dyDescent="0.2">
      <c r="A2386" s="167">
        <v>364</v>
      </c>
      <c r="B2386" s="168" t="s">
        <v>2085</v>
      </c>
      <c r="C2386" s="184" t="s">
        <v>2086</v>
      </c>
      <c r="D2386" s="169" t="s">
        <v>420</v>
      </c>
      <c r="E2386" s="170">
        <v>1</v>
      </c>
      <c r="F2386" s="171">
        <v>500</v>
      </c>
      <c r="G2386" s="172">
        <f>ROUND(E2386*F2386,2)</f>
        <v>500</v>
      </c>
      <c r="H2386" s="171">
        <v>0</v>
      </c>
      <c r="I2386" s="172">
        <f>ROUND(E2386*H2386,2)</f>
        <v>0</v>
      </c>
      <c r="J2386" s="171">
        <v>500</v>
      </c>
      <c r="K2386" s="172">
        <f>ROUND(E2386*J2386,2)</f>
        <v>500</v>
      </c>
      <c r="L2386" s="172">
        <v>21</v>
      </c>
      <c r="M2386" s="172">
        <f>G2386*(1+L2386/100)</f>
        <v>605</v>
      </c>
      <c r="N2386" s="172">
        <v>0</v>
      </c>
      <c r="O2386" s="172">
        <f>ROUND(E2386*N2386,2)</f>
        <v>0</v>
      </c>
      <c r="P2386" s="172">
        <v>0</v>
      </c>
      <c r="Q2386" s="172">
        <f>ROUND(E2386*P2386,2)</f>
        <v>0</v>
      </c>
      <c r="R2386" s="172"/>
      <c r="S2386" s="172" t="s">
        <v>438</v>
      </c>
      <c r="T2386" s="173" t="s">
        <v>202</v>
      </c>
      <c r="U2386" s="159">
        <v>0</v>
      </c>
      <c r="V2386" s="159">
        <f>ROUND(E2386*U2386,2)</f>
        <v>0</v>
      </c>
      <c r="W2386" s="159"/>
      <c r="X2386" s="159" t="s">
        <v>242</v>
      </c>
      <c r="Y2386" s="150"/>
      <c r="Z2386" s="150"/>
      <c r="AA2386" s="150"/>
      <c r="AB2386" s="150"/>
      <c r="AC2386" s="150"/>
      <c r="AD2386" s="150"/>
      <c r="AE2386" s="150"/>
      <c r="AF2386" s="150"/>
      <c r="AG2386" s="150" t="s">
        <v>243</v>
      </c>
      <c r="AH2386" s="150"/>
      <c r="AI2386" s="150"/>
      <c r="AJ2386" s="150"/>
      <c r="AK2386" s="150"/>
      <c r="AL2386" s="150"/>
      <c r="AM2386" s="150"/>
      <c r="AN2386" s="150"/>
      <c r="AO2386" s="150"/>
      <c r="AP2386" s="150"/>
      <c r="AQ2386" s="150"/>
      <c r="AR2386" s="150"/>
      <c r="AS2386" s="150"/>
      <c r="AT2386" s="150"/>
      <c r="AU2386" s="150"/>
      <c r="AV2386" s="150"/>
      <c r="AW2386" s="150"/>
      <c r="AX2386" s="150"/>
      <c r="AY2386" s="150"/>
      <c r="AZ2386" s="150"/>
      <c r="BA2386" s="150"/>
      <c r="BB2386" s="150"/>
      <c r="BC2386" s="150"/>
      <c r="BD2386" s="150"/>
      <c r="BE2386" s="150"/>
      <c r="BF2386" s="150"/>
      <c r="BG2386" s="150"/>
      <c r="BH2386" s="150"/>
    </row>
    <row r="2387" spans="1:60" outlineLevel="1" x14ac:dyDescent="0.2">
      <c r="A2387" s="157"/>
      <c r="B2387" s="158"/>
      <c r="C2387" s="262" t="s">
        <v>2067</v>
      </c>
      <c r="D2387" s="263"/>
      <c r="E2387" s="263"/>
      <c r="F2387" s="263"/>
      <c r="G2387" s="263"/>
      <c r="H2387" s="159"/>
      <c r="I2387" s="159"/>
      <c r="J2387" s="159"/>
      <c r="K2387" s="159"/>
      <c r="L2387" s="159"/>
      <c r="M2387" s="159"/>
      <c r="N2387" s="159"/>
      <c r="O2387" s="159"/>
      <c r="P2387" s="159"/>
      <c r="Q2387" s="159"/>
      <c r="R2387" s="159"/>
      <c r="S2387" s="159"/>
      <c r="T2387" s="159"/>
      <c r="U2387" s="159"/>
      <c r="V2387" s="159"/>
      <c r="W2387" s="159"/>
      <c r="X2387" s="159"/>
      <c r="Y2387" s="150"/>
      <c r="Z2387" s="150"/>
      <c r="AA2387" s="150"/>
      <c r="AB2387" s="150"/>
      <c r="AC2387" s="150"/>
      <c r="AD2387" s="150"/>
      <c r="AE2387" s="150"/>
      <c r="AF2387" s="150"/>
      <c r="AG2387" s="150" t="s">
        <v>206</v>
      </c>
      <c r="AH2387" s="150"/>
      <c r="AI2387" s="150"/>
      <c r="AJ2387" s="150"/>
      <c r="AK2387" s="150"/>
      <c r="AL2387" s="150"/>
      <c r="AM2387" s="150"/>
      <c r="AN2387" s="150"/>
      <c r="AO2387" s="150"/>
      <c r="AP2387" s="150"/>
      <c r="AQ2387" s="150"/>
      <c r="AR2387" s="150"/>
      <c r="AS2387" s="150"/>
      <c r="AT2387" s="150"/>
      <c r="AU2387" s="150"/>
      <c r="AV2387" s="150"/>
      <c r="AW2387" s="150"/>
      <c r="AX2387" s="150"/>
      <c r="AY2387" s="150"/>
      <c r="AZ2387" s="150"/>
      <c r="BA2387" s="150"/>
      <c r="BB2387" s="150"/>
      <c r="BC2387" s="150"/>
      <c r="BD2387" s="150"/>
      <c r="BE2387" s="150"/>
      <c r="BF2387" s="150"/>
      <c r="BG2387" s="150"/>
      <c r="BH2387" s="150"/>
    </row>
    <row r="2388" spans="1:60" outlineLevel="1" x14ac:dyDescent="0.2">
      <c r="A2388" s="157"/>
      <c r="B2388" s="158"/>
      <c r="C2388" s="271" t="s">
        <v>2068</v>
      </c>
      <c r="D2388" s="272"/>
      <c r="E2388" s="272"/>
      <c r="F2388" s="272"/>
      <c r="G2388" s="272"/>
      <c r="H2388" s="159"/>
      <c r="I2388" s="159"/>
      <c r="J2388" s="159"/>
      <c r="K2388" s="159"/>
      <c r="L2388" s="159"/>
      <c r="M2388" s="159"/>
      <c r="N2388" s="159"/>
      <c r="O2388" s="159"/>
      <c r="P2388" s="159"/>
      <c r="Q2388" s="159"/>
      <c r="R2388" s="159"/>
      <c r="S2388" s="159"/>
      <c r="T2388" s="159"/>
      <c r="U2388" s="159"/>
      <c r="V2388" s="159"/>
      <c r="W2388" s="159"/>
      <c r="X2388" s="159"/>
      <c r="Y2388" s="150"/>
      <c r="Z2388" s="150"/>
      <c r="AA2388" s="150"/>
      <c r="AB2388" s="150"/>
      <c r="AC2388" s="150"/>
      <c r="AD2388" s="150"/>
      <c r="AE2388" s="150"/>
      <c r="AF2388" s="150"/>
      <c r="AG2388" s="150" t="s">
        <v>206</v>
      </c>
      <c r="AH2388" s="150"/>
      <c r="AI2388" s="150"/>
      <c r="AJ2388" s="150"/>
      <c r="AK2388" s="150"/>
      <c r="AL2388" s="150"/>
      <c r="AM2388" s="150"/>
      <c r="AN2388" s="150"/>
      <c r="AO2388" s="150"/>
      <c r="AP2388" s="150"/>
      <c r="AQ2388" s="150"/>
      <c r="AR2388" s="150"/>
      <c r="AS2388" s="150"/>
      <c r="AT2388" s="150"/>
      <c r="AU2388" s="150"/>
      <c r="AV2388" s="150"/>
      <c r="AW2388" s="150"/>
      <c r="AX2388" s="150"/>
      <c r="AY2388" s="150"/>
      <c r="AZ2388" s="150"/>
      <c r="BA2388" s="150"/>
      <c r="BB2388" s="150"/>
      <c r="BC2388" s="150"/>
      <c r="BD2388" s="150"/>
      <c r="BE2388" s="150"/>
      <c r="BF2388" s="150"/>
      <c r="BG2388" s="150"/>
      <c r="BH2388" s="150"/>
    </row>
    <row r="2389" spans="1:60" outlineLevel="1" x14ac:dyDescent="0.2">
      <c r="A2389" s="157"/>
      <c r="B2389" s="158"/>
      <c r="C2389" s="199" t="s">
        <v>1067</v>
      </c>
      <c r="D2389" s="189"/>
      <c r="E2389" s="190"/>
      <c r="F2389" s="159"/>
      <c r="G2389" s="159"/>
      <c r="H2389" s="159"/>
      <c r="I2389" s="159"/>
      <c r="J2389" s="159"/>
      <c r="K2389" s="159"/>
      <c r="L2389" s="159"/>
      <c r="M2389" s="159"/>
      <c r="N2389" s="159"/>
      <c r="O2389" s="159"/>
      <c r="P2389" s="159"/>
      <c r="Q2389" s="159"/>
      <c r="R2389" s="159"/>
      <c r="S2389" s="159"/>
      <c r="T2389" s="159"/>
      <c r="U2389" s="159"/>
      <c r="V2389" s="159"/>
      <c r="W2389" s="159"/>
      <c r="X2389" s="159"/>
      <c r="Y2389" s="150"/>
      <c r="Z2389" s="150"/>
      <c r="AA2389" s="150"/>
      <c r="AB2389" s="150"/>
      <c r="AC2389" s="150"/>
      <c r="AD2389" s="150"/>
      <c r="AE2389" s="150"/>
      <c r="AF2389" s="150"/>
      <c r="AG2389" s="150" t="s">
        <v>247</v>
      </c>
      <c r="AH2389" s="150">
        <v>0</v>
      </c>
      <c r="AI2389" s="150"/>
      <c r="AJ2389" s="150"/>
      <c r="AK2389" s="150"/>
      <c r="AL2389" s="150"/>
      <c r="AM2389" s="150"/>
      <c r="AN2389" s="150"/>
      <c r="AO2389" s="150"/>
      <c r="AP2389" s="150"/>
      <c r="AQ2389" s="150"/>
      <c r="AR2389" s="150"/>
      <c r="AS2389" s="150"/>
      <c r="AT2389" s="150"/>
      <c r="AU2389" s="150"/>
      <c r="AV2389" s="150"/>
      <c r="AW2389" s="150"/>
      <c r="AX2389" s="150"/>
      <c r="AY2389" s="150"/>
      <c r="AZ2389" s="150"/>
      <c r="BA2389" s="150"/>
      <c r="BB2389" s="150"/>
      <c r="BC2389" s="150"/>
      <c r="BD2389" s="150"/>
      <c r="BE2389" s="150"/>
      <c r="BF2389" s="150"/>
      <c r="BG2389" s="150"/>
      <c r="BH2389" s="150"/>
    </row>
    <row r="2390" spans="1:60" outlineLevel="1" x14ac:dyDescent="0.2">
      <c r="A2390" s="157"/>
      <c r="B2390" s="158"/>
      <c r="C2390" s="199" t="s">
        <v>439</v>
      </c>
      <c r="D2390" s="189"/>
      <c r="E2390" s="190">
        <v>1</v>
      </c>
      <c r="F2390" s="159"/>
      <c r="G2390" s="159"/>
      <c r="H2390" s="159"/>
      <c r="I2390" s="159"/>
      <c r="J2390" s="159"/>
      <c r="K2390" s="159"/>
      <c r="L2390" s="159"/>
      <c r="M2390" s="159"/>
      <c r="N2390" s="159"/>
      <c r="O2390" s="159"/>
      <c r="P2390" s="159"/>
      <c r="Q2390" s="159"/>
      <c r="R2390" s="159"/>
      <c r="S2390" s="159"/>
      <c r="T2390" s="159"/>
      <c r="U2390" s="159"/>
      <c r="V2390" s="159"/>
      <c r="W2390" s="159"/>
      <c r="X2390" s="159"/>
      <c r="Y2390" s="150"/>
      <c r="Z2390" s="150"/>
      <c r="AA2390" s="150"/>
      <c r="AB2390" s="150"/>
      <c r="AC2390" s="150"/>
      <c r="AD2390" s="150"/>
      <c r="AE2390" s="150"/>
      <c r="AF2390" s="150"/>
      <c r="AG2390" s="150" t="s">
        <v>247</v>
      </c>
      <c r="AH2390" s="150">
        <v>0</v>
      </c>
      <c r="AI2390" s="150"/>
      <c r="AJ2390" s="150"/>
      <c r="AK2390" s="150"/>
      <c r="AL2390" s="150"/>
      <c r="AM2390" s="150"/>
      <c r="AN2390" s="150"/>
      <c r="AO2390" s="150"/>
      <c r="AP2390" s="150"/>
      <c r="AQ2390" s="150"/>
      <c r="AR2390" s="150"/>
      <c r="AS2390" s="150"/>
      <c r="AT2390" s="150"/>
      <c r="AU2390" s="150"/>
      <c r="AV2390" s="150"/>
      <c r="AW2390" s="150"/>
      <c r="AX2390" s="150"/>
      <c r="AY2390" s="150"/>
      <c r="AZ2390" s="150"/>
      <c r="BA2390" s="150"/>
      <c r="BB2390" s="150"/>
      <c r="BC2390" s="150"/>
      <c r="BD2390" s="150"/>
      <c r="BE2390" s="150"/>
      <c r="BF2390" s="150"/>
      <c r="BG2390" s="150"/>
      <c r="BH2390" s="150"/>
    </row>
    <row r="2391" spans="1:60" ht="22.5" outlineLevel="1" x14ac:dyDescent="0.2">
      <c r="A2391" s="167">
        <v>365</v>
      </c>
      <c r="B2391" s="168" t="s">
        <v>2087</v>
      </c>
      <c r="C2391" s="184" t="s">
        <v>2088</v>
      </c>
      <c r="D2391" s="169" t="s">
        <v>420</v>
      </c>
      <c r="E2391" s="170">
        <v>1</v>
      </c>
      <c r="F2391" s="171">
        <v>780</v>
      </c>
      <c r="G2391" s="172">
        <f>ROUND(E2391*F2391,2)</f>
        <v>780</v>
      </c>
      <c r="H2391" s="171">
        <v>0</v>
      </c>
      <c r="I2391" s="172">
        <f>ROUND(E2391*H2391,2)</f>
        <v>0</v>
      </c>
      <c r="J2391" s="171">
        <v>780</v>
      </c>
      <c r="K2391" s="172">
        <f>ROUND(E2391*J2391,2)</f>
        <v>780</v>
      </c>
      <c r="L2391" s="172">
        <v>21</v>
      </c>
      <c r="M2391" s="172">
        <f>G2391*(1+L2391/100)</f>
        <v>943.8</v>
      </c>
      <c r="N2391" s="172">
        <v>0</v>
      </c>
      <c r="O2391" s="172">
        <f>ROUND(E2391*N2391,2)</f>
        <v>0</v>
      </c>
      <c r="P2391" s="172">
        <v>0</v>
      </c>
      <c r="Q2391" s="172">
        <f>ROUND(E2391*P2391,2)</f>
        <v>0</v>
      </c>
      <c r="R2391" s="172"/>
      <c r="S2391" s="172" t="s">
        <v>438</v>
      </c>
      <c r="T2391" s="173" t="s">
        <v>202</v>
      </c>
      <c r="U2391" s="159">
        <v>0</v>
      </c>
      <c r="V2391" s="159">
        <f>ROUND(E2391*U2391,2)</f>
        <v>0</v>
      </c>
      <c r="W2391" s="159"/>
      <c r="X2391" s="159" t="s">
        <v>242</v>
      </c>
      <c r="Y2391" s="150"/>
      <c r="Z2391" s="150"/>
      <c r="AA2391" s="150"/>
      <c r="AB2391" s="150"/>
      <c r="AC2391" s="150"/>
      <c r="AD2391" s="150"/>
      <c r="AE2391" s="150"/>
      <c r="AF2391" s="150"/>
      <c r="AG2391" s="150" t="s">
        <v>243</v>
      </c>
      <c r="AH2391" s="150"/>
      <c r="AI2391" s="150"/>
      <c r="AJ2391" s="150"/>
      <c r="AK2391" s="150"/>
      <c r="AL2391" s="150"/>
      <c r="AM2391" s="150"/>
      <c r="AN2391" s="150"/>
      <c r="AO2391" s="150"/>
      <c r="AP2391" s="150"/>
      <c r="AQ2391" s="150"/>
      <c r="AR2391" s="150"/>
      <c r="AS2391" s="150"/>
      <c r="AT2391" s="150"/>
      <c r="AU2391" s="150"/>
      <c r="AV2391" s="150"/>
      <c r="AW2391" s="150"/>
      <c r="AX2391" s="150"/>
      <c r="AY2391" s="150"/>
      <c r="AZ2391" s="150"/>
      <c r="BA2391" s="150"/>
      <c r="BB2391" s="150"/>
      <c r="BC2391" s="150"/>
      <c r="BD2391" s="150"/>
      <c r="BE2391" s="150"/>
      <c r="BF2391" s="150"/>
      <c r="BG2391" s="150"/>
      <c r="BH2391" s="150"/>
    </row>
    <row r="2392" spans="1:60" outlineLevel="1" x14ac:dyDescent="0.2">
      <c r="A2392" s="157"/>
      <c r="B2392" s="158"/>
      <c r="C2392" s="262" t="s">
        <v>2089</v>
      </c>
      <c r="D2392" s="263"/>
      <c r="E2392" s="263"/>
      <c r="F2392" s="263"/>
      <c r="G2392" s="263"/>
      <c r="H2392" s="159"/>
      <c r="I2392" s="159"/>
      <c r="J2392" s="159"/>
      <c r="K2392" s="159"/>
      <c r="L2392" s="159"/>
      <c r="M2392" s="159"/>
      <c r="N2392" s="159"/>
      <c r="O2392" s="159"/>
      <c r="P2392" s="159"/>
      <c r="Q2392" s="159"/>
      <c r="R2392" s="159"/>
      <c r="S2392" s="159"/>
      <c r="T2392" s="159"/>
      <c r="U2392" s="159"/>
      <c r="V2392" s="159"/>
      <c r="W2392" s="159"/>
      <c r="X2392" s="159"/>
      <c r="Y2392" s="150"/>
      <c r="Z2392" s="150"/>
      <c r="AA2392" s="150"/>
      <c r="AB2392" s="150"/>
      <c r="AC2392" s="150"/>
      <c r="AD2392" s="150"/>
      <c r="AE2392" s="150"/>
      <c r="AF2392" s="150"/>
      <c r="AG2392" s="150" t="s">
        <v>206</v>
      </c>
      <c r="AH2392" s="150"/>
      <c r="AI2392" s="150"/>
      <c r="AJ2392" s="150"/>
      <c r="AK2392" s="150"/>
      <c r="AL2392" s="150"/>
      <c r="AM2392" s="150"/>
      <c r="AN2392" s="150"/>
      <c r="AO2392" s="150"/>
      <c r="AP2392" s="150"/>
      <c r="AQ2392" s="150"/>
      <c r="AR2392" s="150"/>
      <c r="AS2392" s="150"/>
      <c r="AT2392" s="150"/>
      <c r="AU2392" s="150"/>
      <c r="AV2392" s="150"/>
      <c r="AW2392" s="150"/>
      <c r="AX2392" s="150"/>
      <c r="AY2392" s="150"/>
      <c r="AZ2392" s="150"/>
      <c r="BA2392" s="150"/>
      <c r="BB2392" s="150"/>
      <c r="BC2392" s="150"/>
      <c r="BD2392" s="150"/>
      <c r="BE2392" s="150"/>
      <c r="BF2392" s="150"/>
      <c r="BG2392" s="150"/>
      <c r="BH2392" s="150"/>
    </row>
    <row r="2393" spans="1:60" outlineLevel="1" x14ac:dyDescent="0.2">
      <c r="A2393" s="157"/>
      <c r="B2393" s="158"/>
      <c r="C2393" s="271" t="s">
        <v>2090</v>
      </c>
      <c r="D2393" s="272"/>
      <c r="E2393" s="272"/>
      <c r="F2393" s="272"/>
      <c r="G2393" s="272"/>
      <c r="H2393" s="159"/>
      <c r="I2393" s="159"/>
      <c r="J2393" s="159"/>
      <c r="K2393" s="159"/>
      <c r="L2393" s="159"/>
      <c r="M2393" s="159"/>
      <c r="N2393" s="159"/>
      <c r="O2393" s="159"/>
      <c r="P2393" s="159"/>
      <c r="Q2393" s="159"/>
      <c r="R2393" s="159"/>
      <c r="S2393" s="159"/>
      <c r="T2393" s="159"/>
      <c r="U2393" s="159"/>
      <c r="V2393" s="159"/>
      <c r="W2393" s="159"/>
      <c r="X2393" s="159"/>
      <c r="Y2393" s="150"/>
      <c r="Z2393" s="150"/>
      <c r="AA2393" s="150"/>
      <c r="AB2393" s="150"/>
      <c r="AC2393" s="150"/>
      <c r="AD2393" s="150"/>
      <c r="AE2393" s="150"/>
      <c r="AF2393" s="150"/>
      <c r="AG2393" s="150" t="s">
        <v>206</v>
      </c>
      <c r="AH2393" s="150"/>
      <c r="AI2393" s="150"/>
      <c r="AJ2393" s="150"/>
      <c r="AK2393" s="150"/>
      <c r="AL2393" s="150"/>
      <c r="AM2393" s="150"/>
      <c r="AN2393" s="150"/>
      <c r="AO2393" s="150"/>
      <c r="AP2393" s="150"/>
      <c r="AQ2393" s="150"/>
      <c r="AR2393" s="150"/>
      <c r="AS2393" s="150"/>
      <c r="AT2393" s="150"/>
      <c r="AU2393" s="150"/>
      <c r="AV2393" s="150"/>
      <c r="AW2393" s="150"/>
      <c r="AX2393" s="150"/>
      <c r="AY2393" s="150"/>
      <c r="AZ2393" s="150"/>
      <c r="BA2393" s="150"/>
      <c r="BB2393" s="150"/>
      <c r="BC2393" s="150"/>
      <c r="BD2393" s="150"/>
      <c r="BE2393" s="150"/>
      <c r="BF2393" s="150"/>
      <c r="BG2393" s="150"/>
      <c r="BH2393" s="150"/>
    </row>
    <row r="2394" spans="1:60" outlineLevel="1" x14ac:dyDescent="0.2">
      <c r="A2394" s="157"/>
      <c r="B2394" s="158"/>
      <c r="C2394" s="271" t="s">
        <v>2091</v>
      </c>
      <c r="D2394" s="272"/>
      <c r="E2394" s="272"/>
      <c r="F2394" s="272"/>
      <c r="G2394" s="272"/>
      <c r="H2394" s="159"/>
      <c r="I2394" s="159"/>
      <c r="J2394" s="159"/>
      <c r="K2394" s="159"/>
      <c r="L2394" s="159"/>
      <c r="M2394" s="159"/>
      <c r="N2394" s="159"/>
      <c r="O2394" s="159"/>
      <c r="P2394" s="159"/>
      <c r="Q2394" s="159"/>
      <c r="R2394" s="159"/>
      <c r="S2394" s="159"/>
      <c r="T2394" s="159"/>
      <c r="U2394" s="159"/>
      <c r="V2394" s="159"/>
      <c r="W2394" s="159"/>
      <c r="X2394" s="159"/>
      <c r="Y2394" s="150"/>
      <c r="Z2394" s="150"/>
      <c r="AA2394" s="150"/>
      <c r="AB2394" s="150"/>
      <c r="AC2394" s="150"/>
      <c r="AD2394" s="150"/>
      <c r="AE2394" s="150"/>
      <c r="AF2394" s="150"/>
      <c r="AG2394" s="150" t="s">
        <v>206</v>
      </c>
      <c r="AH2394" s="150"/>
      <c r="AI2394" s="150"/>
      <c r="AJ2394" s="150"/>
      <c r="AK2394" s="150"/>
      <c r="AL2394" s="150"/>
      <c r="AM2394" s="150"/>
      <c r="AN2394" s="150"/>
      <c r="AO2394" s="150"/>
      <c r="AP2394" s="150"/>
      <c r="AQ2394" s="150"/>
      <c r="AR2394" s="150"/>
      <c r="AS2394" s="150"/>
      <c r="AT2394" s="150"/>
      <c r="AU2394" s="150"/>
      <c r="AV2394" s="150"/>
      <c r="AW2394" s="150"/>
      <c r="AX2394" s="150"/>
      <c r="AY2394" s="150"/>
      <c r="AZ2394" s="150"/>
      <c r="BA2394" s="150"/>
      <c r="BB2394" s="150"/>
      <c r="BC2394" s="150"/>
      <c r="BD2394" s="150"/>
      <c r="BE2394" s="150"/>
      <c r="BF2394" s="150"/>
      <c r="BG2394" s="150"/>
      <c r="BH2394" s="150"/>
    </row>
    <row r="2395" spans="1:60" outlineLevel="1" x14ac:dyDescent="0.2">
      <c r="A2395" s="157"/>
      <c r="B2395" s="158"/>
      <c r="C2395" s="199" t="s">
        <v>1067</v>
      </c>
      <c r="D2395" s="189"/>
      <c r="E2395" s="190"/>
      <c r="F2395" s="159"/>
      <c r="G2395" s="159"/>
      <c r="H2395" s="159"/>
      <c r="I2395" s="159"/>
      <c r="J2395" s="159"/>
      <c r="K2395" s="159"/>
      <c r="L2395" s="159"/>
      <c r="M2395" s="159"/>
      <c r="N2395" s="159"/>
      <c r="O2395" s="159"/>
      <c r="P2395" s="159"/>
      <c r="Q2395" s="159"/>
      <c r="R2395" s="159"/>
      <c r="S2395" s="159"/>
      <c r="T2395" s="159"/>
      <c r="U2395" s="159"/>
      <c r="V2395" s="159"/>
      <c r="W2395" s="159"/>
      <c r="X2395" s="159"/>
      <c r="Y2395" s="150"/>
      <c r="Z2395" s="150"/>
      <c r="AA2395" s="150"/>
      <c r="AB2395" s="150"/>
      <c r="AC2395" s="150"/>
      <c r="AD2395" s="150"/>
      <c r="AE2395" s="150"/>
      <c r="AF2395" s="150"/>
      <c r="AG2395" s="150" t="s">
        <v>247</v>
      </c>
      <c r="AH2395" s="150">
        <v>0</v>
      </c>
      <c r="AI2395" s="150"/>
      <c r="AJ2395" s="150"/>
      <c r="AK2395" s="150"/>
      <c r="AL2395" s="150"/>
      <c r="AM2395" s="150"/>
      <c r="AN2395" s="150"/>
      <c r="AO2395" s="150"/>
      <c r="AP2395" s="150"/>
      <c r="AQ2395" s="150"/>
      <c r="AR2395" s="150"/>
      <c r="AS2395" s="150"/>
      <c r="AT2395" s="150"/>
      <c r="AU2395" s="150"/>
      <c r="AV2395" s="150"/>
      <c r="AW2395" s="150"/>
      <c r="AX2395" s="150"/>
      <c r="AY2395" s="150"/>
      <c r="AZ2395" s="150"/>
      <c r="BA2395" s="150"/>
      <c r="BB2395" s="150"/>
      <c r="BC2395" s="150"/>
      <c r="BD2395" s="150"/>
      <c r="BE2395" s="150"/>
      <c r="BF2395" s="150"/>
      <c r="BG2395" s="150"/>
      <c r="BH2395" s="150"/>
    </row>
    <row r="2396" spans="1:60" outlineLevel="1" x14ac:dyDescent="0.2">
      <c r="A2396" s="157"/>
      <c r="B2396" s="158"/>
      <c r="C2396" s="199" t="s">
        <v>439</v>
      </c>
      <c r="D2396" s="189"/>
      <c r="E2396" s="190">
        <v>1</v>
      </c>
      <c r="F2396" s="159"/>
      <c r="G2396" s="159"/>
      <c r="H2396" s="159"/>
      <c r="I2396" s="159"/>
      <c r="J2396" s="159"/>
      <c r="K2396" s="159"/>
      <c r="L2396" s="159"/>
      <c r="M2396" s="159"/>
      <c r="N2396" s="159"/>
      <c r="O2396" s="159"/>
      <c r="P2396" s="159"/>
      <c r="Q2396" s="159"/>
      <c r="R2396" s="159"/>
      <c r="S2396" s="159"/>
      <c r="T2396" s="159"/>
      <c r="U2396" s="159"/>
      <c r="V2396" s="159"/>
      <c r="W2396" s="159"/>
      <c r="X2396" s="159"/>
      <c r="Y2396" s="150"/>
      <c r="Z2396" s="150"/>
      <c r="AA2396" s="150"/>
      <c r="AB2396" s="150"/>
      <c r="AC2396" s="150"/>
      <c r="AD2396" s="150"/>
      <c r="AE2396" s="150"/>
      <c r="AF2396" s="150"/>
      <c r="AG2396" s="150" t="s">
        <v>247</v>
      </c>
      <c r="AH2396" s="150">
        <v>0</v>
      </c>
      <c r="AI2396" s="150"/>
      <c r="AJ2396" s="150"/>
      <c r="AK2396" s="150"/>
      <c r="AL2396" s="150"/>
      <c r="AM2396" s="150"/>
      <c r="AN2396" s="150"/>
      <c r="AO2396" s="150"/>
      <c r="AP2396" s="150"/>
      <c r="AQ2396" s="150"/>
      <c r="AR2396" s="150"/>
      <c r="AS2396" s="150"/>
      <c r="AT2396" s="150"/>
      <c r="AU2396" s="150"/>
      <c r="AV2396" s="150"/>
      <c r="AW2396" s="150"/>
      <c r="AX2396" s="150"/>
      <c r="AY2396" s="150"/>
      <c r="AZ2396" s="150"/>
      <c r="BA2396" s="150"/>
      <c r="BB2396" s="150"/>
      <c r="BC2396" s="150"/>
      <c r="BD2396" s="150"/>
      <c r="BE2396" s="150"/>
      <c r="BF2396" s="150"/>
      <c r="BG2396" s="150"/>
      <c r="BH2396" s="150"/>
    </row>
    <row r="2397" spans="1:60" outlineLevel="1" x14ac:dyDescent="0.2">
      <c r="A2397" s="167">
        <v>366</v>
      </c>
      <c r="B2397" s="168" t="s">
        <v>2092</v>
      </c>
      <c r="C2397" s="184" t="s">
        <v>2093</v>
      </c>
      <c r="D2397" s="169" t="s">
        <v>420</v>
      </c>
      <c r="E2397" s="170">
        <v>1</v>
      </c>
      <c r="F2397" s="171">
        <v>45880</v>
      </c>
      <c r="G2397" s="172">
        <f>ROUND(E2397*F2397,2)</f>
        <v>45880</v>
      </c>
      <c r="H2397" s="171">
        <v>0</v>
      </c>
      <c r="I2397" s="172">
        <f>ROUND(E2397*H2397,2)</f>
        <v>0</v>
      </c>
      <c r="J2397" s="171">
        <v>45880</v>
      </c>
      <c r="K2397" s="172">
        <f>ROUND(E2397*J2397,2)</f>
        <v>45880</v>
      </c>
      <c r="L2397" s="172">
        <v>21</v>
      </c>
      <c r="M2397" s="172">
        <f>G2397*(1+L2397/100)</f>
        <v>55514.799999999996</v>
      </c>
      <c r="N2397" s="172">
        <v>0</v>
      </c>
      <c r="O2397" s="172">
        <f>ROUND(E2397*N2397,2)</f>
        <v>0</v>
      </c>
      <c r="P2397" s="172">
        <v>0</v>
      </c>
      <c r="Q2397" s="172">
        <f>ROUND(E2397*P2397,2)</f>
        <v>0</v>
      </c>
      <c r="R2397" s="172"/>
      <c r="S2397" s="172" t="s">
        <v>438</v>
      </c>
      <c r="T2397" s="173" t="s">
        <v>202</v>
      </c>
      <c r="U2397" s="159">
        <v>0</v>
      </c>
      <c r="V2397" s="159">
        <f>ROUND(E2397*U2397,2)</f>
        <v>0</v>
      </c>
      <c r="W2397" s="159"/>
      <c r="X2397" s="159" t="s">
        <v>242</v>
      </c>
      <c r="Y2397" s="150"/>
      <c r="Z2397" s="150"/>
      <c r="AA2397" s="150"/>
      <c r="AB2397" s="150"/>
      <c r="AC2397" s="150"/>
      <c r="AD2397" s="150"/>
      <c r="AE2397" s="150"/>
      <c r="AF2397" s="150"/>
      <c r="AG2397" s="150" t="s">
        <v>243</v>
      </c>
      <c r="AH2397" s="150"/>
      <c r="AI2397" s="150"/>
      <c r="AJ2397" s="150"/>
      <c r="AK2397" s="150"/>
      <c r="AL2397" s="150"/>
      <c r="AM2397" s="150"/>
      <c r="AN2397" s="150"/>
      <c r="AO2397" s="150"/>
      <c r="AP2397" s="150"/>
      <c r="AQ2397" s="150"/>
      <c r="AR2397" s="150"/>
      <c r="AS2397" s="150"/>
      <c r="AT2397" s="150"/>
      <c r="AU2397" s="150"/>
      <c r="AV2397" s="150"/>
      <c r="AW2397" s="150"/>
      <c r="AX2397" s="150"/>
      <c r="AY2397" s="150"/>
      <c r="AZ2397" s="150"/>
      <c r="BA2397" s="150"/>
      <c r="BB2397" s="150"/>
      <c r="BC2397" s="150"/>
      <c r="BD2397" s="150"/>
      <c r="BE2397" s="150"/>
      <c r="BF2397" s="150"/>
      <c r="BG2397" s="150"/>
      <c r="BH2397" s="150"/>
    </row>
    <row r="2398" spans="1:60" outlineLevel="1" x14ac:dyDescent="0.2">
      <c r="A2398" s="157"/>
      <c r="B2398" s="158"/>
      <c r="C2398" s="262" t="s">
        <v>2094</v>
      </c>
      <c r="D2398" s="263"/>
      <c r="E2398" s="263"/>
      <c r="F2398" s="263"/>
      <c r="G2398" s="263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9"/>
      <c r="T2398" s="159"/>
      <c r="U2398" s="159"/>
      <c r="V2398" s="159"/>
      <c r="W2398" s="159"/>
      <c r="X2398" s="159"/>
      <c r="Y2398" s="150"/>
      <c r="Z2398" s="150"/>
      <c r="AA2398" s="150"/>
      <c r="AB2398" s="150"/>
      <c r="AC2398" s="150"/>
      <c r="AD2398" s="150"/>
      <c r="AE2398" s="150"/>
      <c r="AF2398" s="150"/>
      <c r="AG2398" s="150" t="s">
        <v>206</v>
      </c>
      <c r="AH2398" s="150"/>
      <c r="AI2398" s="150"/>
      <c r="AJ2398" s="150"/>
      <c r="AK2398" s="150"/>
      <c r="AL2398" s="150"/>
      <c r="AM2398" s="150"/>
      <c r="AN2398" s="150"/>
      <c r="AO2398" s="150"/>
      <c r="AP2398" s="150"/>
      <c r="AQ2398" s="150"/>
      <c r="AR2398" s="150"/>
      <c r="AS2398" s="150"/>
      <c r="AT2398" s="150"/>
      <c r="AU2398" s="150"/>
      <c r="AV2398" s="150"/>
      <c r="AW2398" s="150"/>
      <c r="AX2398" s="150"/>
      <c r="AY2398" s="150"/>
      <c r="AZ2398" s="150"/>
      <c r="BA2398" s="150"/>
      <c r="BB2398" s="150"/>
      <c r="BC2398" s="150"/>
      <c r="BD2398" s="150"/>
      <c r="BE2398" s="150"/>
      <c r="BF2398" s="150"/>
      <c r="BG2398" s="150"/>
      <c r="BH2398" s="150"/>
    </row>
    <row r="2399" spans="1:60" outlineLevel="1" x14ac:dyDescent="0.2">
      <c r="A2399" s="157"/>
      <c r="B2399" s="158"/>
      <c r="C2399" s="271" t="s">
        <v>2095</v>
      </c>
      <c r="D2399" s="272"/>
      <c r="E2399" s="272"/>
      <c r="F2399" s="272"/>
      <c r="G2399" s="272"/>
      <c r="H2399" s="159"/>
      <c r="I2399" s="159"/>
      <c r="J2399" s="159"/>
      <c r="K2399" s="159"/>
      <c r="L2399" s="159"/>
      <c r="M2399" s="159"/>
      <c r="N2399" s="159"/>
      <c r="O2399" s="159"/>
      <c r="P2399" s="159"/>
      <c r="Q2399" s="159"/>
      <c r="R2399" s="159"/>
      <c r="S2399" s="159"/>
      <c r="T2399" s="159"/>
      <c r="U2399" s="159"/>
      <c r="V2399" s="159"/>
      <c r="W2399" s="159"/>
      <c r="X2399" s="159"/>
      <c r="Y2399" s="150"/>
      <c r="Z2399" s="150"/>
      <c r="AA2399" s="150"/>
      <c r="AB2399" s="150"/>
      <c r="AC2399" s="150"/>
      <c r="AD2399" s="150"/>
      <c r="AE2399" s="150"/>
      <c r="AF2399" s="150"/>
      <c r="AG2399" s="150" t="s">
        <v>206</v>
      </c>
      <c r="AH2399" s="150"/>
      <c r="AI2399" s="150"/>
      <c r="AJ2399" s="150"/>
      <c r="AK2399" s="150"/>
      <c r="AL2399" s="150"/>
      <c r="AM2399" s="150"/>
      <c r="AN2399" s="150"/>
      <c r="AO2399" s="150"/>
      <c r="AP2399" s="150"/>
      <c r="AQ2399" s="150"/>
      <c r="AR2399" s="150"/>
      <c r="AS2399" s="150"/>
      <c r="AT2399" s="150"/>
      <c r="AU2399" s="150"/>
      <c r="AV2399" s="150"/>
      <c r="AW2399" s="150"/>
      <c r="AX2399" s="150"/>
      <c r="AY2399" s="150"/>
      <c r="AZ2399" s="150"/>
      <c r="BA2399" s="150"/>
      <c r="BB2399" s="150"/>
      <c r="BC2399" s="150"/>
      <c r="BD2399" s="150"/>
      <c r="BE2399" s="150"/>
      <c r="BF2399" s="150"/>
      <c r="BG2399" s="150"/>
      <c r="BH2399" s="150"/>
    </row>
    <row r="2400" spans="1:60" outlineLevel="1" x14ac:dyDescent="0.2">
      <c r="A2400" s="157"/>
      <c r="B2400" s="158"/>
      <c r="C2400" s="271" t="s">
        <v>2096</v>
      </c>
      <c r="D2400" s="272"/>
      <c r="E2400" s="272"/>
      <c r="F2400" s="272"/>
      <c r="G2400" s="272"/>
      <c r="H2400" s="159"/>
      <c r="I2400" s="159"/>
      <c r="J2400" s="159"/>
      <c r="K2400" s="159"/>
      <c r="L2400" s="159"/>
      <c r="M2400" s="159"/>
      <c r="N2400" s="159"/>
      <c r="O2400" s="159"/>
      <c r="P2400" s="159"/>
      <c r="Q2400" s="159"/>
      <c r="R2400" s="159"/>
      <c r="S2400" s="159"/>
      <c r="T2400" s="159"/>
      <c r="U2400" s="159"/>
      <c r="V2400" s="159"/>
      <c r="W2400" s="159"/>
      <c r="X2400" s="159"/>
      <c r="Y2400" s="150"/>
      <c r="Z2400" s="150"/>
      <c r="AA2400" s="150"/>
      <c r="AB2400" s="150"/>
      <c r="AC2400" s="150"/>
      <c r="AD2400" s="150"/>
      <c r="AE2400" s="150"/>
      <c r="AF2400" s="150"/>
      <c r="AG2400" s="150" t="s">
        <v>206</v>
      </c>
      <c r="AH2400" s="150"/>
      <c r="AI2400" s="150"/>
      <c r="AJ2400" s="150"/>
      <c r="AK2400" s="150"/>
      <c r="AL2400" s="150"/>
      <c r="AM2400" s="150"/>
      <c r="AN2400" s="150"/>
      <c r="AO2400" s="150"/>
      <c r="AP2400" s="150"/>
      <c r="AQ2400" s="150"/>
      <c r="AR2400" s="150"/>
      <c r="AS2400" s="150"/>
      <c r="AT2400" s="150"/>
      <c r="AU2400" s="150"/>
      <c r="AV2400" s="150"/>
      <c r="AW2400" s="150"/>
      <c r="AX2400" s="150"/>
      <c r="AY2400" s="150"/>
      <c r="AZ2400" s="150"/>
      <c r="BA2400" s="150"/>
      <c r="BB2400" s="150"/>
      <c r="BC2400" s="150"/>
      <c r="BD2400" s="150"/>
      <c r="BE2400" s="150"/>
      <c r="BF2400" s="150"/>
      <c r="BG2400" s="150"/>
      <c r="BH2400" s="150"/>
    </row>
    <row r="2401" spans="1:60" outlineLevel="1" x14ac:dyDescent="0.2">
      <c r="A2401" s="157"/>
      <c r="B2401" s="158"/>
      <c r="C2401" s="199" t="s">
        <v>1067</v>
      </c>
      <c r="D2401" s="189"/>
      <c r="E2401" s="190"/>
      <c r="F2401" s="159"/>
      <c r="G2401" s="159"/>
      <c r="H2401" s="159"/>
      <c r="I2401" s="159"/>
      <c r="J2401" s="159"/>
      <c r="K2401" s="159"/>
      <c r="L2401" s="159"/>
      <c r="M2401" s="159"/>
      <c r="N2401" s="159"/>
      <c r="O2401" s="159"/>
      <c r="P2401" s="159"/>
      <c r="Q2401" s="159"/>
      <c r="R2401" s="159"/>
      <c r="S2401" s="159"/>
      <c r="T2401" s="159"/>
      <c r="U2401" s="159"/>
      <c r="V2401" s="159"/>
      <c r="W2401" s="159"/>
      <c r="X2401" s="159"/>
      <c r="Y2401" s="150"/>
      <c r="Z2401" s="150"/>
      <c r="AA2401" s="150"/>
      <c r="AB2401" s="150"/>
      <c r="AC2401" s="150"/>
      <c r="AD2401" s="150"/>
      <c r="AE2401" s="150"/>
      <c r="AF2401" s="150"/>
      <c r="AG2401" s="150" t="s">
        <v>247</v>
      </c>
      <c r="AH2401" s="150">
        <v>0</v>
      </c>
      <c r="AI2401" s="150"/>
      <c r="AJ2401" s="150"/>
      <c r="AK2401" s="150"/>
      <c r="AL2401" s="150"/>
      <c r="AM2401" s="150"/>
      <c r="AN2401" s="150"/>
      <c r="AO2401" s="150"/>
      <c r="AP2401" s="150"/>
      <c r="AQ2401" s="150"/>
      <c r="AR2401" s="150"/>
      <c r="AS2401" s="150"/>
      <c r="AT2401" s="150"/>
      <c r="AU2401" s="150"/>
      <c r="AV2401" s="150"/>
      <c r="AW2401" s="150"/>
      <c r="AX2401" s="150"/>
      <c r="AY2401" s="150"/>
      <c r="AZ2401" s="150"/>
      <c r="BA2401" s="150"/>
      <c r="BB2401" s="150"/>
      <c r="BC2401" s="150"/>
      <c r="BD2401" s="150"/>
      <c r="BE2401" s="150"/>
      <c r="BF2401" s="150"/>
      <c r="BG2401" s="150"/>
      <c r="BH2401" s="150"/>
    </row>
    <row r="2402" spans="1:60" outlineLevel="1" x14ac:dyDescent="0.2">
      <c r="A2402" s="157"/>
      <c r="B2402" s="158"/>
      <c r="C2402" s="199" t="s">
        <v>439</v>
      </c>
      <c r="D2402" s="189"/>
      <c r="E2402" s="190">
        <v>1</v>
      </c>
      <c r="F2402" s="159"/>
      <c r="G2402" s="159"/>
      <c r="H2402" s="159"/>
      <c r="I2402" s="159"/>
      <c r="J2402" s="159"/>
      <c r="K2402" s="159"/>
      <c r="L2402" s="159"/>
      <c r="M2402" s="159"/>
      <c r="N2402" s="159"/>
      <c r="O2402" s="159"/>
      <c r="P2402" s="159"/>
      <c r="Q2402" s="159"/>
      <c r="R2402" s="159"/>
      <c r="S2402" s="159"/>
      <c r="T2402" s="159"/>
      <c r="U2402" s="159"/>
      <c r="V2402" s="159"/>
      <c r="W2402" s="159"/>
      <c r="X2402" s="159"/>
      <c r="Y2402" s="150"/>
      <c r="Z2402" s="150"/>
      <c r="AA2402" s="150"/>
      <c r="AB2402" s="150"/>
      <c r="AC2402" s="150"/>
      <c r="AD2402" s="150"/>
      <c r="AE2402" s="150"/>
      <c r="AF2402" s="150"/>
      <c r="AG2402" s="150" t="s">
        <v>247</v>
      </c>
      <c r="AH2402" s="150">
        <v>0</v>
      </c>
      <c r="AI2402" s="150"/>
      <c r="AJ2402" s="150"/>
      <c r="AK2402" s="150"/>
      <c r="AL2402" s="150"/>
      <c r="AM2402" s="150"/>
      <c r="AN2402" s="150"/>
      <c r="AO2402" s="150"/>
      <c r="AP2402" s="150"/>
      <c r="AQ2402" s="150"/>
      <c r="AR2402" s="150"/>
      <c r="AS2402" s="150"/>
      <c r="AT2402" s="150"/>
      <c r="AU2402" s="150"/>
      <c r="AV2402" s="150"/>
      <c r="AW2402" s="150"/>
      <c r="AX2402" s="150"/>
      <c r="AY2402" s="150"/>
      <c r="AZ2402" s="150"/>
      <c r="BA2402" s="150"/>
      <c r="BB2402" s="150"/>
      <c r="BC2402" s="150"/>
      <c r="BD2402" s="150"/>
      <c r="BE2402" s="150"/>
      <c r="BF2402" s="150"/>
      <c r="BG2402" s="150"/>
      <c r="BH2402" s="150"/>
    </row>
    <row r="2403" spans="1:60" x14ac:dyDescent="0.2">
      <c r="A2403" s="161" t="s">
        <v>196</v>
      </c>
      <c r="B2403" s="162" t="s">
        <v>141</v>
      </c>
      <c r="C2403" s="183" t="s">
        <v>142</v>
      </c>
      <c r="D2403" s="163"/>
      <c r="E2403" s="164"/>
      <c r="F2403" s="165"/>
      <c r="G2403" s="165">
        <f>SUMIF(AG2404:AG2437,"&lt;&gt;NOR",G2404:G2437)</f>
        <v>43000</v>
      </c>
      <c r="H2403" s="165"/>
      <c r="I2403" s="165">
        <f>SUM(I2404:I2437)</f>
        <v>0</v>
      </c>
      <c r="J2403" s="165"/>
      <c r="K2403" s="165">
        <f>SUM(K2404:K2437)</f>
        <v>43000</v>
      </c>
      <c r="L2403" s="165"/>
      <c r="M2403" s="165">
        <f>SUM(M2404:M2437)</f>
        <v>52030</v>
      </c>
      <c r="N2403" s="165"/>
      <c r="O2403" s="165">
        <f>SUM(O2404:O2437)</f>
        <v>0</v>
      </c>
      <c r="P2403" s="165"/>
      <c r="Q2403" s="165">
        <f>SUM(Q2404:Q2437)</f>
        <v>0</v>
      </c>
      <c r="R2403" s="165"/>
      <c r="S2403" s="165"/>
      <c r="T2403" s="166"/>
      <c r="U2403" s="160"/>
      <c r="V2403" s="160">
        <f>SUM(V2404:V2437)</f>
        <v>0</v>
      </c>
      <c r="W2403" s="160"/>
      <c r="X2403" s="160"/>
      <c r="AG2403" t="s">
        <v>197</v>
      </c>
    </row>
    <row r="2404" spans="1:60" ht="22.5" outlineLevel="1" x14ac:dyDescent="0.2">
      <c r="A2404" s="167">
        <v>367</v>
      </c>
      <c r="B2404" s="168" t="s">
        <v>2097</v>
      </c>
      <c r="C2404" s="184" t="s">
        <v>2098</v>
      </c>
      <c r="D2404" s="169" t="s">
        <v>420</v>
      </c>
      <c r="E2404" s="170">
        <v>1</v>
      </c>
      <c r="F2404" s="171">
        <v>5700</v>
      </c>
      <c r="G2404" s="172">
        <f>ROUND(E2404*F2404,2)</f>
        <v>5700</v>
      </c>
      <c r="H2404" s="171">
        <v>0</v>
      </c>
      <c r="I2404" s="172">
        <f>ROUND(E2404*H2404,2)</f>
        <v>0</v>
      </c>
      <c r="J2404" s="171">
        <v>5700</v>
      </c>
      <c r="K2404" s="172">
        <f>ROUND(E2404*J2404,2)</f>
        <v>5700</v>
      </c>
      <c r="L2404" s="172">
        <v>21</v>
      </c>
      <c r="M2404" s="172">
        <f>G2404*(1+L2404/100)</f>
        <v>6897</v>
      </c>
      <c r="N2404" s="172">
        <v>0</v>
      </c>
      <c r="O2404" s="172">
        <f>ROUND(E2404*N2404,2)</f>
        <v>0</v>
      </c>
      <c r="P2404" s="172">
        <v>0</v>
      </c>
      <c r="Q2404" s="172">
        <f>ROUND(E2404*P2404,2)</f>
        <v>0</v>
      </c>
      <c r="R2404" s="172"/>
      <c r="S2404" s="172" t="s">
        <v>438</v>
      </c>
      <c r="T2404" s="173" t="s">
        <v>202</v>
      </c>
      <c r="U2404" s="159">
        <v>0</v>
      </c>
      <c r="V2404" s="159">
        <f>ROUND(E2404*U2404,2)</f>
        <v>0</v>
      </c>
      <c r="W2404" s="159"/>
      <c r="X2404" s="159" t="s">
        <v>242</v>
      </c>
      <c r="Y2404" s="150"/>
      <c r="Z2404" s="150"/>
      <c r="AA2404" s="150"/>
      <c r="AB2404" s="150"/>
      <c r="AC2404" s="150"/>
      <c r="AD2404" s="150"/>
      <c r="AE2404" s="150"/>
      <c r="AF2404" s="150"/>
      <c r="AG2404" s="150" t="s">
        <v>243</v>
      </c>
      <c r="AH2404" s="150"/>
      <c r="AI2404" s="150"/>
      <c r="AJ2404" s="150"/>
      <c r="AK2404" s="150"/>
      <c r="AL2404" s="150"/>
      <c r="AM2404" s="150"/>
      <c r="AN2404" s="150"/>
      <c r="AO2404" s="150"/>
      <c r="AP2404" s="150"/>
      <c r="AQ2404" s="150"/>
      <c r="AR2404" s="150"/>
      <c r="AS2404" s="150"/>
      <c r="AT2404" s="150"/>
      <c r="AU2404" s="150"/>
      <c r="AV2404" s="150"/>
      <c r="AW2404" s="150"/>
      <c r="AX2404" s="150"/>
      <c r="AY2404" s="150"/>
      <c r="AZ2404" s="150"/>
      <c r="BA2404" s="150"/>
      <c r="BB2404" s="150"/>
      <c r="BC2404" s="150"/>
      <c r="BD2404" s="150"/>
      <c r="BE2404" s="150"/>
      <c r="BF2404" s="150"/>
      <c r="BG2404" s="150"/>
      <c r="BH2404" s="150"/>
    </row>
    <row r="2405" spans="1:60" outlineLevel="1" x14ac:dyDescent="0.2">
      <c r="A2405" s="157"/>
      <c r="B2405" s="158"/>
      <c r="C2405" s="262" t="s">
        <v>2099</v>
      </c>
      <c r="D2405" s="263"/>
      <c r="E2405" s="263"/>
      <c r="F2405" s="263"/>
      <c r="G2405" s="263"/>
      <c r="H2405" s="159"/>
      <c r="I2405" s="159"/>
      <c r="J2405" s="159"/>
      <c r="K2405" s="159"/>
      <c r="L2405" s="159"/>
      <c r="M2405" s="159"/>
      <c r="N2405" s="159"/>
      <c r="O2405" s="159"/>
      <c r="P2405" s="159"/>
      <c r="Q2405" s="159"/>
      <c r="R2405" s="159"/>
      <c r="S2405" s="159"/>
      <c r="T2405" s="159"/>
      <c r="U2405" s="159"/>
      <c r="V2405" s="159"/>
      <c r="W2405" s="159"/>
      <c r="X2405" s="159"/>
      <c r="Y2405" s="150"/>
      <c r="Z2405" s="150"/>
      <c r="AA2405" s="150"/>
      <c r="AB2405" s="150"/>
      <c r="AC2405" s="150"/>
      <c r="AD2405" s="150"/>
      <c r="AE2405" s="150"/>
      <c r="AF2405" s="150"/>
      <c r="AG2405" s="150" t="s">
        <v>206</v>
      </c>
      <c r="AH2405" s="150"/>
      <c r="AI2405" s="150"/>
      <c r="AJ2405" s="150"/>
      <c r="AK2405" s="150"/>
      <c r="AL2405" s="150"/>
      <c r="AM2405" s="150"/>
      <c r="AN2405" s="150"/>
      <c r="AO2405" s="150"/>
      <c r="AP2405" s="150"/>
      <c r="AQ2405" s="150"/>
      <c r="AR2405" s="150"/>
      <c r="AS2405" s="150"/>
      <c r="AT2405" s="150"/>
      <c r="AU2405" s="150"/>
      <c r="AV2405" s="150"/>
      <c r="AW2405" s="150"/>
      <c r="AX2405" s="150"/>
      <c r="AY2405" s="150"/>
      <c r="AZ2405" s="150"/>
      <c r="BA2405" s="150"/>
      <c r="BB2405" s="150"/>
      <c r="BC2405" s="150"/>
      <c r="BD2405" s="150"/>
      <c r="BE2405" s="150"/>
      <c r="BF2405" s="150"/>
      <c r="BG2405" s="150"/>
      <c r="BH2405" s="150"/>
    </row>
    <row r="2406" spans="1:60" outlineLevel="1" x14ac:dyDescent="0.2">
      <c r="A2406" s="157"/>
      <c r="B2406" s="158"/>
      <c r="C2406" s="271" t="s">
        <v>2100</v>
      </c>
      <c r="D2406" s="272"/>
      <c r="E2406" s="272"/>
      <c r="F2406" s="272"/>
      <c r="G2406" s="272"/>
      <c r="H2406" s="159"/>
      <c r="I2406" s="159"/>
      <c r="J2406" s="159"/>
      <c r="K2406" s="159"/>
      <c r="L2406" s="159"/>
      <c r="M2406" s="159"/>
      <c r="N2406" s="159"/>
      <c r="O2406" s="159"/>
      <c r="P2406" s="159"/>
      <c r="Q2406" s="159"/>
      <c r="R2406" s="159"/>
      <c r="S2406" s="159"/>
      <c r="T2406" s="159"/>
      <c r="U2406" s="159"/>
      <c r="V2406" s="159"/>
      <c r="W2406" s="159"/>
      <c r="X2406" s="159"/>
      <c r="Y2406" s="150"/>
      <c r="Z2406" s="150"/>
      <c r="AA2406" s="150"/>
      <c r="AB2406" s="150"/>
      <c r="AC2406" s="150"/>
      <c r="AD2406" s="150"/>
      <c r="AE2406" s="150"/>
      <c r="AF2406" s="150"/>
      <c r="AG2406" s="150" t="s">
        <v>206</v>
      </c>
      <c r="AH2406" s="150"/>
      <c r="AI2406" s="150"/>
      <c r="AJ2406" s="150"/>
      <c r="AK2406" s="150"/>
      <c r="AL2406" s="150"/>
      <c r="AM2406" s="150"/>
      <c r="AN2406" s="150"/>
      <c r="AO2406" s="150"/>
      <c r="AP2406" s="150"/>
      <c r="AQ2406" s="150"/>
      <c r="AR2406" s="150"/>
      <c r="AS2406" s="150"/>
      <c r="AT2406" s="150"/>
      <c r="AU2406" s="150"/>
      <c r="AV2406" s="150"/>
      <c r="AW2406" s="150"/>
      <c r="AX2406" s="150"/>
      <c r="AY2406" s="150"/>
      <c r="AZ2406" s="150"/>
      <c r="BA2406" s="150"/>
      <c r="BB2406" s="150"/>
      <c r="BC2406" s="150"/>
      <c r="BD2406" s="150"/>
      <c r="BE2406" s="150"/>
      <c r="BF2406" s="150"/>
      <c r="BG2406" s="150"/>
      <c r="BH2406" s="150"/>
    </row>
    <row r="2407" spans="1:60" ht="22.5" outlineLevel="1" x14ac:dyDescent="0.2">
      <c r="A2407" s="157"/>
      <c r="B2407" s="158"/>
      <c r="C2407" s="271" t="s">
        <v>2540</v>
      </c>
      <c r="D2407" s="272"/>
      <c r="E2407" s="272"/>
      <c r="F2407" s="272"/>
      <c r="G2407" s="272"/>
      <c r="H2407" s="159"/>
      <c r="I2407" s="159"/>
      <c r="J2407" s="159"/>
      <c r="K2407" s="159"/>
      <c r="L2407" s="159"/>
      <c r="M2407" s="159"/>
      <c r="N2407" s="159"/>
      <c r="O2407" s="159"/>
      <c r="P2407" s="159"/>
      <c r="Q2407" s="159"/>
      <c r="R2407" s="159"/>
      <c r="S2407" s="159"/>
      <c r="T2407" s="159"/>
      <c r="U2407" s="159"/>
      <c r="V2407" s="159"/>
      <c r="W2407" s="159"/>
      <c r="X2407" s="159"/>
      <c r="Y2407" s="150"/>
      <c r="Z2407" s="150"/>
      <c r="AA2407" s="150"/>
      <c r="AB2407" s="150"/>
      <c r="AC2407" s="150"/>
      <c r="AD2407" s="150"/>
      <c r="AE2407" s="150"/>
      <c r="AF2407" s="150"/>
      <c r="AG2407" s="150" t="s">
        <v>206</v>
      </c>
      <c r="AH2407" s="150"/>
      <c r="AI2407" s="150"/>
      <c r="AJ2407" s="150"/>
      <c r="AK2407" s="150"/>
      <c r="AL2407" s="150"/>
      <c r="AM2407" s="150"/>
      <c r="AN2407" s="150"/>
      <c r="AO2407" s="150"/>
      <c r="AP2407" s="150"/>
      <c r="AQ2407" s="150"/>
      <c r="AR2407" s="150"/>
      <c r="AS2407" s="150"/>
      <c r="AT2407" s="150"/>
      <c r="AU2407" s="150"/>
      <c r="AV2407" s="150"/>
      <c r="AW2407" s="150"/>
      <c r="AX2407" s="150"/>
      <c r="AY2407" s="150"/>
      <c r="AZ2407" s="150"/>
      <c r="BA2407" s="174" t="str">
        <f>C2407</f>
        <v>- RÁM OKNA Z VÍCEKOMOROVÝCH PVC PROFILŮ. VNITŘNÍ POVRCH RÁMU JE BÍLÝ (RAL 9010). VNITŘEK PROFILŮ JE VYPLNĚN TERMOIZOLAČNÍM MATERIÁLEM.</v>
      </c>
      <c r="BB2407" s="150"/>
      <c r="BC2407" s="150"/>
      <c r="BD2407" s="150"/>
      <c r="BE2407" s="150"/>
      <c r="BF2407" s="150"/>
      <c r="BG2407" s="150"/>
      <c r="BH2407" s="150"/>
    </row>
    <row r="2408" spans="1:60" outlineLevel="1" x14ac:dyDescent="0.2">
      <c r="A2408" s="157"/>
      <c r="B2408" s="158"/>
      <c r="C2408" s="271" t="s">
        <v>2541</v>
      </c>
      <c r="D2408" s="272"/>
      <c r="E2408" s="272"/>
      <c r="F2408" s="272"/>
      <c r="G2408" s="272"/>
      <c r="H2408" s="159"/>
      <c r="I2408" s="159"/>
      <c r="J2408" s="159"/>
      <c r="K2408" s="159"/>
      <c r="L2408" s="159"/>
      <c r="M2408" s="159"/>
      <c r="N2408" s="159"/>
      <c r="O2408" s="159"/>
      <c r="P2408" s="159"/>
      <c r="Q2408" s="159"/>
      <c r="R2408" s="159"/>
      <c r="S2408" s="159"/>
      <c r="T2408" s="159"/>
      <c r="U2408" s="159"/>
      <c r="V2408" s="159"/>
      <c r="W2408" s="159"/>
      <c r="X2408" s="159"/>
      <c r="Y2408" s="150"/>
      <c r="Z2408" s="150"/>
      <c r="AA2408" s="150"/>
      <c r="AB2408" s="150"/>
      <c r="AC2408" s="150"/>
      <c r="AD2408" s="150"/>
      <c r="AE2408" s="150"/>
      <c r="AF2408" s="150"/>
      <c r="AG2408" s="150" t="s">
        <v>206</v>
      </c>
      <c r="AH2408" s="150"/>
      <c r="AI2408" s="150"/>
      <c r="AJ2408" s="150"/>
      <c r="AK2408" s="150"/>
      <c r="AL2408" s="150"/>
      <c r="AM2408" s="150"/>
      <c r="AN2408" s="150"/>
      <c r="AO2408" s="150"/>
      <c r="AP2408" s="150"/>
      <c r="AQ2408" s="150"/>
      <c r="AR2408" s="150"/>
      <c r="AS2408" s="150"/>
      <c r="AT2408" s="150"/>
      <c r="AU2408" s="150"/>
      <c r="AV2408" s="150"/>
      <c r="AW2408" s="150"/>
      <c r="AX2408" s="150"/>
      <c r="AY2408" s="150"/>
      <c r="AZ2408" s="150"/>
      <c r="BA2408" s="150"/>
      <c r="BB2408" s="150"/>
      <c r="BC2408" s="150"/>
      <c r="BD2408" s="150"/>
      <c r="BE2408" s="150"/>
      <c r="BF2408" s="150"/>
      <c r="BG2408" s="150"/>
      <c r="BH2408" s="150"/>
    </row>
    <row r="2409" spans="1:60" ht="33.75" outlineLevel="1" x14ac:dyDescent="0.2">
      <c r="A2409" s="157"/>
      <c r="B2409" s="158"/>
      <c r="C2409" s="271" t="s">
        <v>2542</v>
      </c>
      <c r="D2409" s="272"/>
      <c r="E2409" s="272"/>
      <c r="F2409" s="272"/>
      <c r="G2409" s="272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9"/>
      <c r="T2409" s="159"/>
      <c r="U2409" s="159"/>
      <c r="V2409" s="159"/>
      <c r="W2409" s="159"/>
      <c r="X2409" s="159"/>
      <c r="Y2409" s="150"/>
      <c r="Z2409" s="150"/>
      <c r="AA2409" s="150"/>
      <c r="AB2409" s="150"/>
      <c r="AC2409" s="150"/>
      <c r="AD2409" s="150"/>
      <c r="AE2409" s="150"/>
      <c r="AF2409" s="150"/>
      <c r="AG2409" s="150" t="s">
        <v>206</v>
      </c>
      <c r="AH2409" s="150"/>
      <c r="AI2409" s="150"/>
      <c r="AJ2409" s="150"/>
      <c r="AK2409" s="150"/>
      <c r="AL2409" s="150"/>
      <c r="AM2409" s="150"/>
      <c r="AN2409" s="150"/>
      <c r="AO2409" s="150"/>
      <c r="AP2409" s="150"/>
      <c r="AQ2409" s="150"/>
      <c r="AR2409" s="150"/>
      <c r="AS2409" s="150"/>
      <c r="AT2409" s="150"/>
      <c r="AU2409" s="150"/>
      <c r="AV2409" s="150"/>
      <c r="AW2409" s="150"/>
      <c r="AX2409" s="150"/>
      <c r="AY2409" s="150"/>
      <c r="AZ2409" s="150"/>
      <c r="BA2409" s="174" t="str">
        <f>C2409</f>
        <v>- ZASKLENÍ ENERGETICKY ÚSPORNÝM TROJSKLEM SE SOUČINITELEM PROSTUPU TEPLA PRO CELÉ OKNO Uw=0,70 W/(m2K). VNĚJŠÍ REFLEXNÍ TVRZENÉ SKLO ODRÁŽÍ SLUNEČNÍ ZÁŘENÍ, VNITŘNÍ BEZPEČNOSTNÍ SKLO (BEZP. TŘ. P2A) CHRÁNÍ PROTI VYSYPÁNÍ STŘEPŮ PO ROZBITÍ SKLA.</v>
      </c>
      <c r="BB2409" s="150"/>
      <c r="BC2409" s="150"/>
      <c r="BD2409" s="150"/>
      <c r="BE2409" s="150"/>
      <c r="BF2409" s="150"/>
      <c r="BG2409" s="150"/>
      <c r="BH2409" s="150"/>
    </row>
    <row r="2410" spans="1:60" ht="22.5" outlineLevel="1" x14ac:dyDescent="0.2">
      <c r="A2410" s="157"/>
      <c r="B2410" s="158"/>
      <c r="C2410" s="271" t="s">
        <v>2101</v>
      </c>
      <c r="D2410" s="272"/>
      <c r="E2410" s="272"/>
      <c r="F2410" s="272"/>
      <c r="G2410" s="272"/>
      <c r="H2410" s="159"/>
      <c r="I2410" s="159"/>
      <c r="J2410" s="159"/>
      <c r="K2410" s="159"/>
      <c r="L2410" s="159"/>
      <c r="M2410" s="159"/>
      <c r="N2410" s="159"/>
      <c r="O2410" s="159"/>
      <c r="P2410" s="159"/>
      <c r="Q2410" s="159"/>
      <c r="R2410" s="159"/>
      <c r="S2410" s="159"/>
      <c r="T2410" s="159"/>
      <c r="U2410" s="159"/>
      <c r="V2410" s="159"/>
      <c r="W2410" s="159"/>
      <c r="X2410" s="159"/>
      <c r="Y2410" s="150"/>
      <c r="Z2410" s="150"/>
      <c r="AA2410" s="150"/>
      <c r="AB2410" s="150"/>
      <c r="AC2410" s="150"/>
      <c r="AD2410" s="150"/>
      <c r="AE2410" s="150"/>
      <c r="AF2410" s="150"/>
      <c r="AG2410" s="150" t="s">
        <v>206</v>
      </c>
      <c r="AH2410" s="150"/>
      <c r="AI2410" s="150"/>
      <c r="AJ2410" s="150"/>
      <c r="AK2410" s="150"/>
      <c r="AL2410" s="150"/>
      <c r="AM2410" s="150"/>
      <c r="AN2410" s="150"/>
      <c r="AO2410" s="150"/>
      <c r="AP2410" s="150"/>
      <c r="AQ2410" s="150"/>
      <c r="AR2410" s="150"/>
      <c r="AS2410" s="150"/>
      <c r="AT2410" s="150"/>
      <c r="AU2410" s="150"/>
      <c r="AV2410" s="150"/>
      <c r="AW2410" s="150"/>
      <c r="AX2410" s="150"/>
      <c r="AY2410" s="150"/>
      <c r="AZ2410" s="150"/>
      <c r="BA2410" s="174" t="str">
        <f>C2410</f>
        <v>- PODKLADNÍ RÁM V. 300 MM Z VÍCEKOMOROVÝCH PVC PROFILŮ VYPLNĚNÝCH TERMOIZOLAČNÍM MATERIÁLEM + ZVEDACÍ RÁM PRO DOSAŽENÍ SKLONU 2%.</v>
      </c>
      <c r="BB2410" s="150"/>
      <c r="BC2410" s="150"/>
      <c r="BD2410" s="150"/>
      <c r="BE2410" s="150"/>
      <c r="BF2410" s="150"/>
      <c r="BG2410" s="150"/>
      <c r="BH2410" s="150"/>
    </row>
    <row r="2411" spans="1:60" outlineLevel="1" x14ac:dyDescent="0.2">
      <c r="A2411" s="157"/>
      <c r="B2411" s="158"/>
      <c r="C2411" s="271" t="s">
        <v>2102</v>
      </c>
      <c r="D2411" s="272"/>
      <c r="E2411" s="272"/>
      <c r="F2411" s="272"/>
      <c r="G2411" s="272"/>
      <c r="H2411" s="159"/>
      <c r="I2411" s="159"/>
      <c r="J2411" s="159"/>
      <c r="K2411" s="159"/>
      <c r="L2411" s="159"/>
      <c r="M2411" s="159"/>
      <c r="N2411" s="159"/>
      <c r="O2411" s="159"/>
      <c r="P2411" s="159"/>
      <c r="Q2411" s="159"/>
      <c r="R2411" s="159"/>
      <c r="S2411" s="159"/>
      <c r="T2411" s="159"/>
      <c r="U2411" s="159"/>
      <c r="V2411" s="159"/>
      <c r="W2411" s="159"/>
      <c r="X2411" s="159"/>
      <c r="Y2411" s="150"/>
      <c r="Z2411" s="150"/>
      <c r="AA2411" s="150"/>
      <c r="AB2411" s="150"/>
      <c r="AC2411" s="150"/>
      <c r="AD2411" s="150"/>
      <c r="AE2411" s="150"/>
      <c r="AF2411" s="150"/>
      <c r="AG2411" s="150" t="s">
        <v>206</v>
      </c>
      <c r="AH2411" s="150"/>
      <c r="AI2411" s="150"/>
      <c r="AJ2411" s="150"/>
      <c r="AK2411" s="150"/>
      <c r="AL2411" s="150"/>
      <c r="AM2411" s="150"/>
      <c r="AN2411" s="150"/>
      <c r="AO2411" s="150"/>
      <c r="AP2411" s="150"/>
      <c r="AQ2411" s="150"/>
      <c r="AR2411" s="150"/>
      <c r="AS2411" s="150"/>
      <c r="AT2411" s="150"/>
      <c r="AU2411" s="150"/>
      <c r="AV2411" s="150"/>
      <c r="AW2411" s="150"/>
      <c r="AX2411" s="150"/>
      <c r="AY2411" s="150"/>
      <c r="AZ2411" s="150"/>
      <c r="BA2411" s="150"/>
      <c r="BB2411" s="150"/>
      <c r="BC2411" s="150"/>
      <c r="BD2411" s="150"/>
      <c r="BE2411" s="150"/>
      <c r="BF2411" s="150"/>
      <c r="BG2411" s="150"/>
      <c r="BH2411" s="150"/>
    </row>
    <row r="2412" spans="1:60" outlineLevel="1" x14ac:dyDescent="0.2">
      <c r="A2412" s="157"/>
      <c r="B2412" s="158"/>
      <c r="C2412" s="199" t="s">
        <v>1067</v>
      </c>
      <c r="D2412" s="189"/>
      <c r="E2412" s="190"/>
      <c r="F2412" s="159"/>
      <c r="G2412" s="159"/>
      <c r="H2412" s="159"/>
      <c r="I2412" s="159"/>
      <c r="J2412" s="159"/>
      <c r="K2412" s="159"/>
      <c r="L2412" s="159"/>
      <c r="M2412" s="159"/>
      <c r="N2412" s="159"/>
      <c r="O2412" s="159"/>
      <c r="P2412" s="159"/>
      <c r="Q2412" s="159"/>
      <c r="R2412" s="159"/>
      <c r="S2412" s="159"/>
      <c r="T2412" s="159"/>
      <c r="U2412" s="159"/>
      <c r="V2412" s="159"/>
      <c r="W2412" s="159"/>
      <c r="X2412" s="159"/>
      <c r="Y2412" s="150"/>
      <c r="Z2412" s="150"/>
      <c r="AA2412" s="150"/>
      <c r="AB2412" s="150"/>
      <c r="AC2412" s="150"/>
      <c r="AD2412" s="150"/>
      <c r="AE2412" s="150"/>
      <c r="AF2412" s="150"/>
      <c r="AG2412" s="150" t="s">
        <v>247</v>
      </c>
      <c r="AH2412" s="150">
        <v>0</v>
      </c>
      <c r="AI2412" s="150"/>
      <c r="AJ2412" s="150"/>
      <c r="AK2412" s="150"/>
      <c r="AL2412" s="150"/>
      <c r="AM2412" s="150"/>
      <c r="AN2412" s="150"/>
      <c r="AO2412" s="150"/>
      <c r="AP2412" s="150"/>
      <c r="AQ2412" s="150"/>
      <c r="AR2412" s="150"/>
      <c r="AS2412" s="150"/>
      <c r="AT2412" s="150"/>
      <c r="AU2412" s="150"/>
      <c r="AV2412" s="150"/>
      <c r="AW2412" s="150"/>
      <c r="AX2412" s="150"/>
      <c r="AY2412" s="150"/>
      <c r="AZ2412" s="150"/>
      <c r="BA2412" s="150"/>
      <c r="BB2412" s="150"/>
      <c r="BC2412" s="150"/>
      <c r="BD2412" s="150"/>
      <c r="BE2412" s="150"/>
      <c r="BF2412" s="150"/>
      <c r="BG2412" s="150"/>
      <c r="BH2412" s="150"/>
    </row>
    <row r="2413" spans="1:60" outlineLevel="1" x14ac:dyDescent="0.2">
      <c r="A2413" s="157"/>
      <c r="B2413" s="158"/>
      <c r="C2413" s="199" t="s">
        <v>439</v>
      </c>
      <c r="D2413" s="189"/>
      <c r="E2413" s="190">
        <v>1</v>
      </c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  <c r="S2413" s="159"/>
      <c r="T2413" s="159"/>
      <c r="U2413" s="159"/>
      <c r="V2413" s="159"/>
      <c r="W2413" s="159"/>
      <c r="X2413" s="159"/>
      <c r="Y2413" s="150"/>
      <c r="Z2413" s="150"/>
      <c r="AA2413" s="150"/>
      <c r="AB2413" s="150"/>
      <c r="AC2413" s="150"/>
      <c r="AD2413" s="150"/>
      <c r="AE2413" s="150"/>
      <c r="AF2413" s="150"/>
      <c r="AG2413" s="150" t="s">
        <v>247</v>
      </c>
      <c r="AH2413" s="150">
        <v>0</v>
      </c>
      <c r="AI2413" s="150"/>
      <c r="AJ2413" s="150"/>
      <c r="AK2413" s="150"/>
      <c r="AL2413" s="150"/>
      <c r="AM2413" s="150"/>
      <c r="AN2413" s="150"/>
      <c r="AO2413" s="150"/>
      <c r="AP2413" s="150"/>
      <c r="AQ2413" s="150"/>
      <c r="AR2413" s="150"/>
      <c r="AS2413" s="150"/>
      <c r="AT2413" s="150"/>
      <c r="AU2413" s="150"/>
      <c r="AV2413" s="150"/>
      <c r="AW2413" s="150"/>
      <c r="AX2413" s="150"/>
      <c r="AY2413" s="150"/>
      <c r="AZ2413" s="150"/>
      <c r="BA2413" s="150"/>
      <c r="BB2413" s="150"/>
      <c r="BC2413" s="150"/>
      <c r="BD2413" s="150"/>
      <c r="BE2413" s="150"/>
      <c r="BF2413" s="150"/>
      <c r="BG2413" s="150"/>
      <c r="BH2413" s="150"/>
    </row>
    <row r="2414" spans="1:60" ht="22.5" outlineLevel="1" x14ac:dyDescent="0.2">
      <c r="A2414" s="167">
        <v>368</v>
      </c>
      <c r="B2414" s="168" t="s">
        <v>2103</v>
      </c>
      <c r="C2414" s="184" t="s">
        <v>2104</v>
      </c>
      <c r="D2414" s="169" t="s">
        <v>420</v>
      </c>
      <c r="E2414" s="170">
        <v>2</v>
      </c>
      <c r="F2414" s="171">
        <v>6400</v>
      </c>
      <c r="G2414" s="172">
        <f>ROUND(E2414*F2414,2)</f>
        <v>12800</v>
      </c>
      <c r="H2414" s="171">
        <v>0</v>
      </c>
      <c r="I2414" s="172">
        <f>ROUND(E2414*H2414,2)</f>
        <v>0</v>
      </c>
      <c r="J2414" s="171">
        <v>6400</v>
      </c>
      <c r="K2414" s="172">
        <f>ROUND(E2414*J2414,2)</f>
        <v>12800</v>
      </c>
      <c r="L2414" s="172">
        <v>21</v>
      </c>
      <c r="M2414" s="172">
        <f>G2414*(1+L2414/100)</f>
        <v>15488</v>
      </c>
      <c r="N2414" s="172">
        <v>0</v>
      </c>
      <c r="O2414" s="172">
        <f>ROUND(E2414*N2414,2)</f>
        <v>0</v>
      </c>
      <c r="P2414" s="172">
        <v>0</v>
      </c>
      <c r="Q2414" s="172">
        <f>ROUND(E2414*P2414,2)</f>
        <v>0</v>
      </c>
      <c r="R2414" s="172"/>
      <c r="S2414" s="172" t="s">
        <v>438</v>
      </c>
      <c r="T2414" s="173" t="s">
        <v>202</v>
      </c>
      <c r="U2414" s="159">
        <v>0</v>
      </c>
      <c r="V2414" s="159">
        <f>ROUND(E2414*U2414,2)</f>
        <v>0</v>
      </c>
      <c r="W2414" s="159"/>
      <c r="X2414" s="159" t="s">
        <v>242</v>
      </c>
      <c r="Y2414" s="150"/>
      <c r="Z2414" s="150"/>
      <c r="AA2414" s="150"/>
      <c r="AB2414" s="150"/>
      <c r="AC2414" s="150"/>
      <c r="AD2414" s="150"/>
      <c r="AE2414" s="150"/>
      <c r="AF2414" s="150"/>
      <c r="AG2414" s="150" t="s">
        <v>243</v>
      </c>
      <c r="AH2414" s="150"/>
      <c r="AI2414" s="150"/>
      <c r="AJ2414" s="150"/>
      <c r="AK2414" s="150"/>
      <c r="AL2414" s="150"/>
      <c r="AM2414" s="150"/>
      <c r="AN2414" s="150"/>
      <c r="AO2414" s="150"/>
      <c r="AP2414" s="150"/>
      <c r="AQ2414" s="150"/>
      <c r="AR2414" s="150"/>
      <c r="AS2414" s="150"/>
      <c r="AT2414" s="150"/>
      <c r="AU2414" s="150"/>
      <c r="AV2414" s="150"/>
      <c r="AW2414" s="150"/>
      <c r="AX2414" s="150"/>
      <c r="AY2414" s="150"/>
      <c r="AZ2414" s="150"/>
      <c r="BA2414" s="150"/>
      <c r="BB2414" s="150"/>
      <c r="BC2414" s="150"/>
      <c r="BD2414" s="150"/>
      <c r="BE2414" s="150"/>
      <c r="BF2414" s="150"/>
      <c r="BG2414" s="150"/>
      <c r="BH2414" s="150"/>
    </row>
    <row r="2415" spans="1:60" outlineLevel="1" x14ac:dyDescent="0.2">
      <c r="A2415" s="157"/>
      <c r="B2415" s="158"/>
      <c r="C2415" s="262" t="s">
        <v>2105</v>
      </c>
      <c r="D2415" s="263"/>
      <c r="E2415" s="263"/>
      <c r="F2415" s="263"/>
      <c r="G2415" s="263"/>
      <c r="H2415" s="159"/>
      <c r="I2415" s="159"/>
      <c r="J2415" s="159"/>
      <c r="K2415" s="159"/>
      <c r="L2415" s="159"/>
      <c r="M2415" s="159"/>
      <c r="N2415" s="159"/>
      <c r="O2415" s="159"/>
      <c r="P2415" s="159"/>
      <c r="Q2415" s="159"/>
      <c r="R2415" s="159"/>
      <c r="S2415" s="159"/>
      <c r="T2415" s="159"/>
      <c r="U2415" s="159"/>
      <c r="V2415" s="159"/>
      <c r="W2415" s="159"/>
      <c r="X2415" s="159"/>
      <c r="Y2415" s="150"/>
      <c r="Z2415" s="150"/>
      <c r="AA2415" s="150"/>
      <c r="AB2415" s="150"/>
      <c r="AC2415" s="150"/>
      <c r="AD2415" s="150"/>
      <c r="AE2415" s="150"/>
      <c r="AF2415" s="150"/>
      <c r="AG2415" s="150" t="s">
        <v>206</v>
      </c>
      <c r="AH2415" s="150"/>
      <c r="AI2415" s="150"/>
      <c r="AJ2415" s="150"/>
      <c r="AK2415" s="150"/>
      <c r="AL2415" s="150"/>
      <c r="AM2415" s="150"/>
      <c r="AN2415" s="150"/>
      <c r="AO2415" s="150"/>
      <c r="AP2415" s="150"/>
      <c r="AQ2415" s="150"/>
      <c r="AR2415" s="150"/>
      <c r="AS2415" s="150"/>
      <c r="AT2415" s="150"/>
      <c r="AU2415" s="150"/>
      <c r="AV2415" s="150"/>
      <c r="AW2415" s="150"/>
      <c r="AX2415" s="150"/>
      <c r="AY2415" s="150"/>
      <c r="AZ2415" s="150"/>
      <c r="BA2415" s="150"/>
      <c r="BB2415" s="150"/>
      <c r="BC2415" s="150"/>
      <c r="BD2415" s="150"/>
      <c r="BE2415" s="150"/>
      <c r="BF2415" s="150"/>
      <c r="BG2415" s="150"/>
      <c r="BH2415" s="150"/>
    </row>
    <row r="2416" spans="1:60" outlineLevel="1" x14ac:dyDescent="0.2">
      <c r="A2416" s="157"/>
      <c r="B2416" s="158"/>
      <c r="C2416" s="271" t="s">
        <v>2106</v>
      </c>
      <c r="D2416" s="272"/>
      <c r="E2416" s="272"/>
      <c r="F2416" s="272"/>
      <c r="G2416" s="272"/>
      <c r="H2416" s="159"/>
      <c r="I2416" s="159"/>
      <c r="J2416" s="159"/>
      <c r="K2416" s="159"/>
      <c r="L2416" s="159"/>
      <c r="M2416" s="159"/>
      <c r="N2416" s="159"/>
      <c r="O2416" s="159"/>
      <c r="P2416" s="159"/>
      <c r="Q2416" s="159"/>
      <c r="R2416" s="159"/>
      <c r="S2416" s="159"/>
      <c r="T2416" s="159"/>
      <c r="U2416" s="159"/>
      <c r="V2416" s="159"/>
      <c r="W2416" s="159"/>
      <c r="X2416" s="159"/>
      <c r="Y2416" s="150"/>
      <c r="Z2416" s="150"/>
      <c r="AA2416" s="150"/>
      <c r="AB2416" s="150"/>
      <c r="AC2416" s="150"/>
      <c r="AD2416" s="150"/>
      <c r="AE2416" s="150"/>
      <c r="AF2416" s="150"/>
      <c r="AG2416" s="150" t="s">
        <v>206</v>
      </c>
      <c r="AH2416" s="150"/>
      <c r="AI2416" s="150"/>
      <c r="AJ2416" s="150"/>
      <c r="AK2416" s="150"/>
      <c r="AL2416" s="150"/>
      <c r="AM2416" s="150"/>
      <c r="AN2416" s="150"/>
      <c r="AO2416" s="150"/>
      <c r="AP2416" s="150"/>
      <c r="AQ2416" s="150"/>
      <c r="AR2416" s="150"/>
      <c r="AS2416" s="150"/>
      <c r="AT2416" s="150"/>
      <c r="AU2416" s="150"/>
      <c r="AV2416" s="150"/>
      <c r="AW2416" s="150"/>
      <c r="AX2416" s="150"/>
      <c r="AY2416" s="150"/>
      <c r="AZ2416" s="150"/>
      <c r="BA2416" s="150"/>
      <c r="BB2416" s="150"/>
      <c r="BC2416" s="150"/>
      <c r="BD2416" s="150"/>
      <c r="BE2416" s="150"/>
      <c r="BF2416" s="150"/>
      <c r="BG2416" s="150"/>
      <c r="BH2416" s="150"/>
    </row>
    <row r="2417" spans="1:60" ht="22.5" outlineLevel="1" x14ac:dyDescent="0.2">
      <c r="A2417" s="157"/>
      <c r="B2417" s="158"/>
      <c r="C2417" s="271" t="s">
        <v>2540</v>
      </c>
      <c r="D2417" s="272"/>
      <c r="E2417" s="272"/>
      <c r="F2417" s="272"/>
      <c r="G2417" s="272"/>
      <c r="H2417" s="159"/>
      <c r="I2417" s="159"/>
      <c r="J2417" s="159"/>
      <c r="K2417" s="159"/>
      <c r="L2417" s="159"/>
      <c r="M2417" s="159"/>
      <c r="N2417" s="159"/>
      <c r="O2417" s="159"/>
      <c r="P2417" s="159"/>
      <c r="Q2417" s="159"/>
      <c r="R2417" s="159"/>
      <c r="S2417" s="159"/>
      <c r="T2417" s="159"/>
      <c r="U2417" s="159"/>
      <c r="V2417" s="159"/>
      <c r="W2417" s="159"/>
      <c r="X2417" s="159"/>
      <c r="Y2417" s="150"/>
      <c r="Z2417" s="150"/>
      <c r="AA2417" s="150"/>
      <c r="AB2417" s="150"/>
      <c r="AC2417" s="150"/>
      <c r="AD2417" s="150"/>
      <c r="AE2417" s="150"/>
      <c r="AF2417" s="150"/>
      <c r="AG2417" s="150" t="s">
        <v>206</v>
      </c>
      <c r="AH2417" s="150"/>
      <c r="AI2417" s="150"/>
      <c r="AJ2417" s="150"/>
      <c r="AK2417" s="150"/>
      <c r="AL2417" s="150"/>
      <c r="AM2417" s="150"/>
      <c r="AN2417" s="150"/>
      <c r="AO2417" s="150"/>
      <c r="AP2417" s="150"/>
      <c r="AQ2417" s="150"/>
      <c r="AR2417" s="150"/>
      <c r="AS2417" s="150"/>
      <c r="AT2417" s="150"/>
      <c r="AU2417" s="150"/>
      <c r="AV2417" s="150"/>
      <c r="AW2417" s="150"/>
      <c r="AX2417" s="150"/>
      <c r="AY2417" s="150"/>
      <c r="AZ2417" s="150"/>
      <c r="BA2417" s="174" t="str">
        <f>C2417</f>
        <v>- RÁM OKNA Z VÍCEKOMOROVÝCH PVC PROFILŮ. VNITŘNÍ POVRCH RÁMU JE BÍLÝ (RAL 9010). VNITŘEK PROFILŮ JE VYPLNĚN TERMOIZOLAČNÍM MATERIÁLEM.</v>
      </c>
      <c r="BB2417" s="150"/>
      <c r="BC2417" s="150"/>
      <c r="BD2417" s="150"/>
      <c r="BE2417" s="150"/>
      <c r="BF2417" s="150"/>
      <c r="BG2417" s="150"/>
      <c r="BH2417" s="150"/>
    </row>
    <row r="2418" spans="1:60" outlineLevel="1" x14ac:dyDescent="0.2">
      <c r="A2418" s="157"/>
      <c r="B2418" s="158"/>
      <c r="C2418" s="271" t="s">
        <v>2541</v>
      </c>
      <c r="D2418" s="272"/>
      <c r="E2418" s="272"/>
      <c r="F2418" s="272"/>
      <c r="G2418" s="272"/>
      <c r="H2418" s="159"/>
      <c r="I2418" s="159"/>
      <c r="J2418" s="159"/>
      <c r="K2418" s="159"/>
      <c r="L2418" s="159"/>
      <c r="M2418" s="159"/>
      <c r="N2418" s="159"/>
      <c r="O2418" s="159"/>
      <c r="P2418" s="159"/>
      <c r="Q2418" s="159"/>
      <c r="R2418" s="159"/>
      <c r="S2418" s="159"/>
      <c r="T2418" s="159"/>
      <c r="U2418" s="159"/>
      <c r="V2418" s="159"/>
      <c r="W2418" s="159"/>
      <c r="X2418" s="159"/>
      <c r="Y2418" s="150"/>
      <c r="Z2418" s="150"/>
      <c r="AA2418" s="150"/>
      <c r="AB2418" s="150"/>
      <c r="AC2418" s="150"/>
      <c r="AD2418" s="150"/>
      <c r="AE2418" s="150"/>
      <c r="AF2418" s="150"/>
      <c r="AG2418" s="150" t="s">
        <v>206</v>
      </c>
      <c r="AH2418" s="150"/>
      <c r="AI2418" s="150"/>
      <c r="AJ2418" s="150"/>
      <c r="AK2418" s="150"/>
      <c r="AL2418" s="150"/>
      <c r="AM2418" s="150"/>
      <c r="AN2418" s="150"/>
      <c r="AO2418" s="150"/>
      <c r="AP2418" s="150"/>
      <c r="AQ2418" s="150"/>
      <c r="AR2418" s="150"/>
      <c r="AS2418" s="150"/>
      <c r="AT2418" s="150"/>
      <c r="AU2418" s="150"/>
      <c r="AV2418" s="150"/>
      <c r="AW2418" s="150"/>
      <c r="AX2418" s="150"/>
      <c r="AY2418" s="150"/>
      <c r="AZ2418" s="150"/>
      <c r="BA2418" s="150"/>
      <c r="BB2418" s="150"/>
      <c r="BC2418" s="150"/>
      <c r="BD2418" s="150"/>
      <c r="BE2418" s="150"/>
      <c r="BF2418" s="150"/>
      <c r="BG2418" s="150"/>
      <c r="BH2418" s="150"/>
    </row>
    <row r="2419" spans="1:60" ht="22.5" outlineLevel="1" x14ac:dyDescent="0.2">
      <c r="A2419" s="157"/>
      <c r="B2419" s="158"/>
      <c r="C2419" s="271" t="s">
        <v>2543</v>
      </c>
      <c r="D2419" s="272"/>
      <c r="E2419" s="272"/>
      <c r="F2419" s="272"/>
      <c r="G2419" s="272"/>
      <c r="H2419" s="159"/>
      <c r="I2419" s="159"/>
      <c r="J2419" s="159"/>
      <c r="K2419" s="159"/>
      <c r="L2419" s="159"/>
      <c r="M2419" s="159"/>
      <c r="N2419" s="159"/>
      <c r="O2419" s="159"/>
      <c r="P2419" s="159"/>
      <c r="Q2419" s="159"/>
      <c r="R2419" s="159"/>
      <c r="S2419" s="159"/>
      <c r="T2419" s="159"/>
      <c r="U2419" s="159"/>
      <c r="V2419" s="159"/>
      <c r="W2419" s="159"/>
      <c r="X2419" s="159"/>
      <c r="Y2419" s="150"/>
      <c r="Z2419" s="150"/>
      <c r="AA2419" s="150"/>
      <c r="AB2419" s="150"/>
      <c r="AC2419" s="150"/>
      <c r="AD2419" s="150"/>
      <c r="AE2419" s="150"/>
      <c r="AF2419" s="150"/>
      <c r="AG2419" s="150" t="s">
        <v>206</v>
      </c>
      <c r="AH2419" s="150"/>
      <c r="AI2419" s="150"/>
      <c r="AJ2419" s="150"/>
      <c r="AK2419" s="150"/>
      <c r="AL2419" s="150"/>
      <c r="AM2419" s="150"/>
      <c r="AN2419" s="150"/>
      <c r="AO2419" s="150"/>
      <c r="AP2419" s="150"/>
      <c r="AQ2419" s="150"/>
      <c r="AR2419" s="150"/>
      <c r="AS2419" s="150"/>
      <c r="AT2419" s="150"/>
      <c r="AU2419" s="150"/>
      <c r="AV2419" s="150"/>
      <c r="AW2419" s="150"/>
      <c r="AX2419" s="150"/>
      <c r="AY2419" s="150"/>
      <c r="AZ2419" s="150"/>
      <c r="BA2419" s="174" t="str">
        <f>C2419</f>
        <v>- ZASKLENÍ ENERGETICKY ÚSPORNÝM TROJSKLEM SE SOUČINITELEM PROSTUPU TEPLA PRO CELÉ OKNO Uw=0,70 W/(m2K). VNĚJŠÍ TVRZENÉ SKLO, VNITŘNÍ BEZPEČNOSTNÍ SKLO (BEZP. TŘ. P2A) CHRÁNÍ PROTI VYSYPÁNÍ STŘEPŮ PO ROZBITÍ SKLA.</v>
      </c>
      <c r="BB2419" s="150"/>
      <c r="BC2419" s="150"/>
      <c r="BD2419" s="150"/>
      <c r="BE2419" s="150"/>
      <c r="BF2419" s="150"/>
      <c r="BG2419" s="150"/>
      <c r="BH2419" s="150"/>
    </row>
    <row r="2420" spans="1:60" ht="22.5" outlineLevel="1" x14ac:dyDescent="0.2">
      <c r="A2420" s="157"/>
      <c r="B2420" s="158"/>
      <c r="C2420" s="271" t="s">
        <v>2101</v>
      </c>
      <c r="D2420" s="272"/>
      <c r="E2420" s="272"/>
      <c r="F2420" s="272"/>
      <c r="G2420" s="272"/>
      <c r="H2420" s="159"/>
      <c r="I2420" s="159"/>
      <c r="J2420" s="159"/>
      <c r="K2420" s="159"/>
      <c r="L2420" s="159"/>
      <c r="M2420" s="159"/>
      <c r="N2420" s="159"/>
      <c r="O2420" s="159"/>
      <c r="P2420" s="159"/>
      <c r="Q2420" s="159"/>
      <c r="R2420" s="159"/>
      <c r="S2420" s="159"/>
      <c r="T2420" s="159"/>
      <c r="U2420" s="159"/>
      <c r="V2420" s="159"/>
      <c r="W2420" s="159"/>
      <c r="X2420" s="159"/>
      <c r="Y2420" s="150"/>
      <c r="Z2420" s="150"/>
      <c r="AA2420" s="150"/>
      <c r="AB2420" s="150"/>
      <c r="AC2420" s="150"/>
      <c r="AD2420" s="150"/>
      <c r="AE2420" s="150"/>
      <c r="AF2420" s="150"/>
      <c r="AG2420" s="150" t="s">
        <v>206</v>
      </c>
      <c r="AH2420" s="150"/>
      <c r="AI2420" s="150"/>
      <c r="AJ2420" s="150"/>
      <c r="AK2420" s="150"/>
      <c r="AL2420" s="150"/>
      <c r="AM2420" s="150"/>
      <c r="AN2420" s="150"/>
      <c r="AO2420" s="150"/>
      <c r="AP2420" s="150"/>
      <c r="AQ2420" s="150"/>
      <c r="AR2420" s="150"/>
      <c r="AS2420" s="150"/>
      <c r="AT2420" s="150"/>
      <c r="AU2420" s="150"/>
      <c r="AV2420" s="150"/>
      <c r="AW2420" s="150"/>
      <c r="AX2420" s="150"/>
      <c r="AY2420" s="150"/>
      <c r="AZ2420" s="150"/>
      <c r="BA2420" s="174" t="str">
        <f>C2420</f>
        <v>- PODKLADNÍ RÁM V. 300 MM Z VÍCEKOMOROVÝCH PVC PROFILŮ VYPLNĚNÝCH TERMOIZOLAČNÍM MATERIÁLEM + ZVEDACÍ RÁM PRO DOSAŽENÍ SKLONU 2%.</v>
      </c>
      <c r="BB2420" s="150"/>
      <c r="BC2420" s="150"/>
      <c r="BD2420" s="150"/>
      <c r="BE2420" s="150"/>
      <c r="BF2420" s="150"/>
      <c r="BG2420" s="150"/>
      <c r="BH2420" s="150"/>
    </row>
    <row r="2421" spans="1:60" outlineLevel="1" x14ac:dyDescent="0.2">
      <c r="A2421" s="157"/>
      <c r="B2421" s="158"/>
      <c r="C2421" s="271" t="s">
        <v>2102</v>
      </c>
      <c r="D2421" s="272"/>
      <c r="E2421" s="272"/>
      <c r="F2421" s="272"/>
      <c r="G2421" s="272"/>
      <c r="H2421" s="159"/>
      <c r="I2421" s="159"/>
      <c r="J2421" s="159"/>
      <c r="K2421" s="159"/>
      <c r="L2421" s="159"/>
      <c r="M2421" s="159"/>
      <c r="N2421" s="159"/>
      <c r="O2421" s="159"/>
      <c r="P2421" s="159"/>
      <c r="Q2421" s="159"/>
      <c r="R2421" s="159"/>
      <c r="S2421" s="159"/>
      <c r="T2421" s="159"/>
      <c r="U2421" s="159"/>
      <c r="V2421" s="159"/>
      <c r="W2421" s="159"/>
      <c r="X2421" s="159"/>
      <c r="Y2421" s="150"/>
      <c r="Z2421" s="150"/>
      <c r="AA2421" s="150"/>
      <c r="AB2421" s="150"/>
      <c r="AC2421" s="150"/>
      <c r="AD2421" s="150"/>
      <c r="AE2421" s="150"/>
      <c r="AF2421" s="150"/>
      <c r="AG2421" s="150" t="s">
        <v>206</v>
      </c>
      <c r="AH2421" s="150"/>
      <c r="AI2421" s="150"/>
      <c r="AJ2421" s="150"/>
      <c r="AK2421" s="150"/>
      <c r="AL2421" s="150"/>
      <c r="AM2421" s="150"/>
      <c r="AN2421" s="150"/>
      <c r="AO2421" s="150"/>
      <c r="AP2421" s="150"/>
      <c r="AQ2421" s="150"/>
      <c r="AR2421" s="150"/>
      <c r="AS2421" s="150"/>
      <c r="AT2421" s="150"/>
      <c r="AU2421" s="150"/>
      <c r="AV2421" s="150"/>
      <c r="AW2421" s="150"/>
      <c r="AX2421" s="150"/>
      <c r="AY2421" s="150"/>
      <c r="AZ2421" s="150"/>
      <c r="BA2421" s="150"/>
      <c r="BB2421" s="150"/>
      <c r="BC2421" s="150"/>
      <c r="BD2421" s="150"/>
      <c r="BE2421" s="150"/>
      <c r="BF2421" s="150"/>
      <c r="BG2421" s="150"/>
      <c r="BH2421" s="150"/>
    </row>
    <row r="2422" spans="1:60" outlineLevel="1" x14ac:dyDescent="0.2">
      <c r="A2422" s="157"/>
      <c r="B2422" s="158"/>
      <c r="C2422" s="199" t="s">
        <v>1067</v>
      </c>
      <c r="D2422" s="189"/>
      <c r="E2422" s="190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  <c r="S2422" s="159"/>
      <c r="T2422" s="159"/>
      <c r="U2422" s="159"/>
      <c r="V2422" s="159"/>
      <c r="W2422" s="159"/>
      <c r="X2422" s="159"/>
      <c r="Y2422" s="150"/>
      <c r="Z2422" s="150"/>
      <c r="AA2422" s="150"/>
      <c r="AB2422" s="150"/>
      <c r="AC2422" s="150"/>
      <c r="AD2422" s="150"/>
      <c r="AE2422" s="150"/>
      <c r="AF2422" s="150"/>
      <c r="AG2422" s="150" t="s">
        <v>247</v>
      </c>
      <c r="AH2422" s="150">
        <v>0</v>
      </c>
      <c r="AI2422" s="150"/>
      <c r="AJ2422" s="150"/>
      <c r="AK2422" s="150"/>
      <c r="AL2422" s="150"/>
      <c r="AM2422" s="150"/>
      <c r="AN2422" s="150"/>
      <c r="AO2422" s="150"/>
      <c r="AP2422" s="150"/>
      <c r="AQ2422" s="150"/>
      <c r="AR2422" s="150"/>
      <c r="AS2422" s="150"/>
      <c r="AT2422" s="150"/>
      <c r="AU2422" s="150"/>
      <c r="AV2422" s="150"/>
      <c r="AW2422" s="150"/>
      <c r="AX2422" s="150"/>
      <c r="AY2422" s="150"/>
      <c r="AZ2422" s="150"/>
      <c r="BA2422" s="150"/>
      <c r="BB2422" s="150"/>
      <c r="BC2422" s="150"/>
      <c r="BD2422" s="150"/>
      <c r="BE2422" s="150"/>
      <c r="BF2422" s="150"/>
      <c r="BG2422" s="150"/>
      <c r="BH2422" s="150"/>
    </row>
    <row r="2423" spans="1:60" outlineLevel="1" x14ac:dyDescent="0.2">
      <c r="A2423" s="157"/>
      <c r="B2423" s="158"/>
      <c r="C2423" s="199" t="s">
        <v>1885</v>
      </c>
      <c r="D2423" s="189"/>
      <c r="E2423" s="190">
        <v>2</v>
      </c>
      <c r="F2423" s="159"/>
      <c r="G2423" s="159"/>
      <c r="H2423" s="159"/>
      <c r="I2423" s="159"/>
      <c r="J2423" s="159"/>
      <c r="K2423" s="159"/>
      <c r="L2423" s="159"/>
      <c r="M2423" s="159"/>
      <c r="N2423" s="159"/>
      <c r="O2423" s="159"/>
      <c r="P2423" s="159"/>
      <c r="Q2423" s="159"/>
      <c r="R2423" s="159"/>
      <c r="S2423" s="159"/>
      <c r="T2423" s="159"/>
      <c r="U2423" s="159"/>
      <c r="V2423" s="159"/>
      <c r="W2423" s="159"/>
      <c r="X2423" s="159"/>
      <c r="Y2423" s="150"/>
      <c r="Z2423" s="150"/>
      <c r="AA2423" s="150"/>
      <c r="AB2423" s="150"/>
      <c r="AC2423" s="150"/>
      <c r="AD2423" s="150"/>
      <c r="AE2423" s="150"/>
      <c r="AF2423" s="150"/>
      <c r="AG2423" s="150" t="s">
        <v>247</v>
      </c>
      <c r="AH2423" s="150">
        <v>0</v>
      </c>
      <c r="AI2423" s="150"/>
      <c r="AJ2423" s="150"/>
      <c r="AK2423" s="150"/>
      <c r="AL2423" s="150"/>
      <c r="AM2423" s="150"/>
      <c r="AN2423" s="150"/>
      <c r="AO2423" s="150"/>
      <c r="AP2423" s="150"/>
      <c r="AQ2423" s="150"/>
      <c r="AR2423" s="150"/>
      <c r="AS2423" s="150"/>
      <c r="AT2423" s="150"/>
      <c r="AU2423" s="150"/>
      <c r="AV2423" s="150"/>
      <c r="AW2423" s="150"/>
      <c r="AX2423" s="150"/>
      <c r="AY2423" s="150"/>
      <c r="AZ2423" s="150"/>
      <c r="BA2423" s="150"/>
      <c r="BB2423" s="150"/>
      <c r="BC2423" s="150"/>
      <c r="BD2423" s="150"/>
      <c r="BE2423" s="150"/>
      <c r="BF2423" s="150"/>
      <c r="BG2423" s="150"/>
      <c r="BH2423" s="150"/>
    </row>
    <row r="2424" spans="1:60" ht="22.5" outlineLevel="1" x14ac:dyDescent="0.2">
      <c r="A2424" s="167">
        <v>369</v>
      </c>
      <c r="B2424" s="168" t="s">
        <v>2107</v>
      </c>
      <c r="C2424" s="184" t="s">
        <v>2108</v>
      </c>
      <c r="D2424" s="169" t="s">
        <v>420</v>
      </c>
      <c r="E2424" s="170">
        <v>1</v>
      </c>
      <c r="F2424" s="171">
        <v>24500</v>
      </c>
      <c r="G2424" s="172">
        <f>ROUND(E2424*F2424,2)</f>
        <v>24500</v>
      </c>
      <c r="H2424" s="171">
        <v>0</v>
      </c>
      <c r="I2424" s="172">
        <f>ROUND(E2424*H2424,2)</f>
        <v>0</v>
      </c>
      <c r="J2424" s="171">
        <v>24500</v>
      </c>
      <c r="K2424" s="172">
        <f>ROUND(E2424*J2424,2)</f>
        <v>24500</v>
      </c>
      <c r="L2424" s="172">
        <v>21</v>
      </c>
      <c r="M2424" s="172">
        <f>G2424*(1+L2424/100)</f>
        <v>29645</v>
      </c>
      <c r="N2424" s="172">
        <v>0</v>
      </c>
      <c r="O2424" s="172">
        <f>ROUND(E2424*N2424,2)</f>
        <v>0</v>
      </c>
      <c r="P2424" s="172">
        <v>0</v>
      </c>
      <c r="Q2424" s="172">
        <f>ROUND(E2424*P2424,2)</f>
        <v>0</v>
      </c>
      <c r="R2424" s="172"/>
      <c r="S2424" s="172" t="s">
        <v>438</v>
      </c>
      <c r="T2424" s="173" t="s">
        <v>202</v>
      </c>
      <c r="U2424" s="159">
        <v>0</v>
      </c>
      <c r="V2424" s="159">
        <f>ROUND(E2424*U2424,2)</f>
        <v>0</v>
      </c>
      <c r="W2424" s="159"/>
      <c r="X2424" s="159" t="s">
        <v>242</v>
      </c>
      <c r="Y2424" s="150"/>
      <c r="Z2424" s="150"/>
      <c r="AA2424" s="150"/>
      <c r="AB2424" s="150"/>
      <c r="AC2424" s="150"/>
      <c r="AD2424" s="150"/>
      <c r="AE2424" s="150"/>
      <c r="AF2424" s="150"/>
      <c r="AG2424" s="150" t="s">
        <v>243</v>
      </c>
      <c r="AH2424" s="150"/>
      <c r="AI2424" s="150"/>
      <c r="AJ2424" s="150"/>
      <c r="AK2424" s="150"/>
      <c r="AL2424" s="150"/>
      <c r="AM2424" s="150"/>
      <c r="AN2424" s="150"/>
      <c r="AO2424" s="150"/>
      <c r="AP2424" s="150"/>
      <c r="AQ2424" s="150"/>
      <c r="AR2424" s="150"/>
      <c r="AS2424" s="150"/>
      <c r="AT2424" s="150"/>
      <c r="AU2424" s="150"/>
      <c r="AV2424" s="150"/>
      <c r="AW2424" s="150"/>
      <c r="AX2424" s="150"/>
      <c r="AY2424" s="150"/>
      <c r="AZ2424" s="150"/>
      <c r="BA2424" s="150"/>
      <c r="BB2424" s="150"/>
      <c r="BC2424" s="150"/>
      <c r="BD2424" s="150"/>
      <c r="BE2424" s="150"/>
      <c r="BF2424" s="150"/>
      <c r="BG2424" s="150"/>
      <c r="BH2424" s="150"/>
    </row>
    <row r="2425" spans="1:60" outlineLevel="1" x14ac:dyDescent="0.2">
      <c r="A2425" s="157"/>
      <c r="B2425" s="158"/>
      <c r="C2425" s="262" t="s">
        <v>2109</v>
      </c>
      <c r="D2425" s="263"/>
      <c r="E2425" s="263"/>
      <c r="F2425" s="263"/>
      <c r="G2425" s="263"/>
      <c r="H2425" s="159"/>
      <c r="I2425" s="159"/>
      <c r="J2425" s="159"/>
      <c r="K2425" s="159"/>
      <c r="L2425" s="159"/>
      <c r="M2425" s="159"/>
      <c r="N2425" s="159"/>
      <c r="O2425" s="159"/>
      <c r="P2425" s="159"/>
      <c r="Q2425" s="159"/>
      <c r="R2425" s="159"/>
      <c r="S2425" s="159"/>
      <c r="T2425" s="159"/>
      <c r="U2425" s="159"/>
      <c r="V2425" s="159"/>
      <c r="W2425" s="159"/>
      <c r="X2425" s="159"/>
      <c r="Y2425" s="150"/>
      <c r="Z2425" s="150"/>
      <c r="AA2425" s="150"/>
      <c r="AB2425" s="150"/>
      <c r="AC2425" s="150"/>
      <c r="AD2425" s="150"/>
      <c r="AE2425" s="150"/>
      <c r="AF2425" s="150"/>
      <c r="AG2425" s="150" t="s">
        <v>206</v>
      </c>
      <c r="AH2425" s="150"/>
      <c r="AI2425" s="150"/>
      <c r="AJ2425" s="150"/>
      <c r="AK2425" s="150"/>
      <c r="AL2425" s="150"/>
      <c r="AM2425" s="150"/>
      <c r="AN2425" s="150"/>
      <c r="AO2425" s="150"/>
      <c r="AP2425" s="150"/>
      <c r="AQ2425" s="150"/>
      <c r="AR2425" s="150"/>
      <c r="AS2425" s="150"/>
      <c r="AT2425" s="150"/>
      <c r="AU2425" s="150"/>
      <c r="AV2425" s="150"/>
      <c r="AW2425" s="150"/>
      <c r="AX2425" s="150"/>
      <c r="AY2425" s="150"/>
      <c r="AZ2425" s="150"/>
      <c r="BA2425" s="150"/>
      <c r="BB2425" s="150"/>
      <c r="BC2425" s="150"/>
      <c r="BD2425" s="150"/>
      <c r="BE2425" s="150"/>
      <c r="BF2425" s="150"/>
      <c r="BG2425" s="150"/>
      <c r="BH2425" s="150"/>
    </row>
    <row r="2426" spans="1:60" ht="22.5" outlineLevel="1" x14ac:dyDescent="0.2">
      <c r="A2426" s="157"/>
      <c r="B2426" s="158"/>
      <c r="C2426" s="271" t="s">
        <v>2110</v>
      </c>
      <c r="D2426" s="272"/>
      <c r="E2426" s="272"/>
      <c r="F2426" s="272"/>
      <c r="G2426" s="272"/>
      <c r="H2426" s="159"/>
      <c r="I2426" s="159"/>
      <c r="J2426" s="159"/>
      <c r="K2426" s="159"/>
      <c r="L2426" s="159"/>
      <c r="M2426" s="159"/>
      <c r="N2426" s="159"/>
      <c r="O2426" s="159"/>
      <c r="P2426" s="159"/>
      <c r="Q2426" s="159"/>
      <c r="R2426" s="159"/>
      <c r="S2426" s="159"/>
      <c r="T2426" s="159"/>
      <c r="U2426" s="159"/>
      <c r="V2426" s="159"/>
      <c r="W2426" s="159"/>
      <c r="X2426" s="159"/>
      <c r="Y2426" s="150"/>
      <c r="Z2426" s="150"/>
      <c r="AA2426" s="150"/>
      <c r="AB2426" s="150"/>
      <c r="AC2426" s="150"/>
      <c r="AD2426" s="150"/>
      <c r="AE2426" s="150"/>
      <c r="AF2426" s="150"/>
      <c r="AG2426" s="150" t="s">
        <v>206</v>
      </c>
      <c r="AH2426" s="150"/>
      <c r="AI2426" s="150"/>
      <c r="AJ2426" s="150"/>
      <c r="AK2426" s="150"/>
      <c r="AL2426" s="150"/>
      <c r="AM2426" s="150"/>
      <c r="AN2426" s="150"/>
      <c r="AO2426" s="150"/>
      <c r="AP2426" s="150"/>
      <c r="AQ2426" s="150"/>
      <c r="AR2426" s="150"/>
      <c r="AS2426" s="150"/>
      <c r="AT2426" s="150"/>
      <c r="AU2426" s="150"/>
      <c r="AV2426" s="150"/>
      <c r="AW2426" s="150"/>
      <c r="AX2426" s="150"/>
      <c r="AY2426" s="150"/>
      <c r="AZ2426" s="150"/>
      <c r="BA2426" s="174" t="str">
        <f>C2426</f>
        <v>- RÁM Z PLASTOVÉHO TEPELNĚ IZOLAČNÍHO PROFILU, ODSTÍN BÍLÝ. VNITŘEK PROFILŮ JE VYPLNĚN TERMOIZOLAČNÍM MATERIÁLEM, Uf=1,4 W/(M2K)</v>
      </c>
      <c r="BB2426" s="150"/>
      <c r="BC2426" s="150"/>
      <c r="BD2426" s="150"/>
      <c r="BE2426" s="150"/>
      <c r="BF2426" s="150"/>
      <c r="BG2426" s="150"/>
      <c r="BH2426" s="150"/>
    </row>
    <row r="2427" spans="1:60" outlineLevel="1" x14ac:dyDescent="0.2">
      <c r="A2427" s="157"/>
      <c r="B2427" s="158"/>
      <c r="C2427" s="271" t="s">
        <v>2535</v>
      </c>
      <c r="D2427" s="272"/>
      <c r="E2427" s="272"/>
      <c r="F2427" s="272"/>
      <c r="G2427" s="272"/>
      <c r="H2427" s="159"/>
      <c r="I2427" s="159"/>
      <c r="J2427" s="159"/>
      <c r="K2427" s="159"/>
      <c r="L2427" s="159"/>
      <c r="M2427" s="159"/>
      <c r="N2427" s="159"/>
      <c r="O2427" s="159"/>
      <c r="P2427" s="159"/>
      <c r="Q2427" s="159"/>
      <c r="R2427" s="159"/>
      <c r="S2427" s="159"/>
      <c r="T2427" s="159"/>
      <c r="U2427" s="159"/>
      <c r="V2427" s="159"/>
      <c r="W2427" s="159"/>
      <c r="X2427" s="159"/>
      <c r="Y2427" s="150"/>
      <c r="Z2427" s="150"/>
      <c r="AA2427" s="150"/>
      <c r="AB2427" s="150"/>
      <c r="AC2427" s="150"/>
      <c r="AD2427" s="150"/>
      <c r="AE2427" s="150"/>
      <c r="AF2427" s="150"/>
      <c r="AG2427" s="150" t="s">
        <v>206</v>
      </c>
      <c r="AH2427" s="150"/>
      <c r="AI2427" s="150"/>
      <c r="AJ2427" s="150"/>
      <c r="AK2427" s="150"/>
      <c r="AL2427" s="150"/>
      <c r="AM2427" s="150"/>
      <c r="AN2427" s="150"/>
      <c r="AO2427" s="150"/>
      <c r="AP2427" s="150"/>
      <c r="AQ2427" s="150"/>
      <c r="AR2427" s="150"/>
      <c r="AS2427" s="150"/>
      <c r="AT2427" s="150"/>
      <c r="AU2427" s="150"/>
      <c r="AV2427" s="150"/>
      <c r="AW2427" s="150"/>
      <c r="AX2427" s="150"/>
      <c r="AY2427" s="150"/>
      <c r="AZ2427" s="150"/>
      <c r="BA2427" s="150"/>
      <c r="BB2427" s="150"/>
      <c r="BC2427" s="150"/>
      <c r="BD2427" s="150"/>
      <c r="BE2427" s="150"/>
      <c r="BF2427" s="150"/>
      <c r="BG2427" s="150"/>
      <c r="BH2427" s="150"/>
    </row>
    <row r="2428" spans="1:60" outlineLevel="1" x14ac:dyDescent="0.2">
      <c r="A2428" s="157"/>
      <c r="B2428" s="158"/>
      <c r="C2428" s="271" t="s">
        <v>2045</v>
      </c>
      <c r="D2428" s="272"/>
      <c r="E2428" s="272"/>
      <c r="F2428" s="272"/>
      <c r="G2428" s="272"/>
      <c r="H2428" s="159"/>
      <c r="I2428" s="159"/>
      <c r="J2428" s="159"/>
      <c r="K2428" s="159"/>
      <c r="L2428" s="159"/>
      <c r="M2428" s="159"/>
      <c r="N2428" s="159"/>
      <c r="O2428" s="159"/>
      <c r="P2428" s="159"/>
      <c r="Q2428" s="159"/>
      <c r="R2428" s="159"/>
      <c r="S2428" s="159"/>
      <c r="T2428" s="159"/>
      <c r="U2428" s="159"/>
      <c r="V2428" s="159"/>
      <c r="W2428" s="159"/>
      <c r="X2428" s="159"/>
      <c r="Y2428" s="150"/>
      <c r="Z2428" s="150"/>
      <c r="AA2428" s="150"/>
      <c r="AB2428" s="150"/>
      <c r="AC2428" s="150"/>
      <c r="AD2428" s="150"/>
      <c r="AE2428" s="150"/>
      <c r="AF2428" s="150"/>
      <c r="AG2428" s="150" t="s">
        <v>206</v>
      </c>
      <c r="AH2428" s="150"/>
      <c r="AI2428" s="150"/>
      <c r="AJ2428" s="150"/>
      <c r="AK2428" s="150"/>
      <c r="AL2428" s="150"/>
      <c r="AM2428" s="150"/>
      <c r="AN2428" s="150"/>
      <c r="AO2428" s="150"/>
      <c r="AP2428" s="150"/>
      <c r="AQ2428" s="150"/>
      <c r="AR2428" s="150"/>
      <c r="AS2428" s="150"/>
      <c r="AT2428" s="150"/>
      <c r="AU2428" s="150"/>
      <c r="AV2428" s="150"/>
      <c r="AW2428" s="150"/>
      <c r="AX2428" s="150"/>
      <c r="AY2428" s="150"/>
      <c r="AZ2428" s="150"/>
      <c r="BA2428" s="150"/>
      <c r="BB2428" s="150"/>
      <c r="BC2428" s="150"/>
      <c r="BD2428" s="150"/>
      <c r="BE2428" s="150"/>
      <c r="BF2428" s="150"/>
      <c r="BG2428" s="150"/>
      <c r="BH2428" s="150"/>
    </row>
    <row r="2429" spans="1:60" outlineLevel="1" x14ac:dyDescent="0.2">
      <c r="A2429" s="157"/>
      <c r="B2429" s="158"/>
      <c r="C2429" s="271" t="s">
        <v>2544</v>
      </c>
      <c r="D2429" s="272"/>
      <c r="E2429" s="272"/>
      <c r="F2429" s="272"/>
      <c r="G2429" s="272"/>
      <c r="H2429" s="159"/>
      <c r="I2429" s="159"/>
      <c r="J2429" s="159"/>
      <c r="K2429" s="159"/>
      <c r="L2429" s="159"/>
      <c r="M2429" s="159"/>
      <c r="N2429" s="159"/>
      <c r="O2429" s="159"/>
      <c r="P2429" s="159"/>
      <c r="Q2429" s="159"/>
      <c r="R2429" s="159"/>
      <c r="S2429" s="159"/>
      <c r="T2429" s="159"/>
      <c r="U2429" s="159"/>
      <c r="V2429" s="159"/>
      <c r="W2429" s="159"/>
      <c r="X2429" s="159"/>
      <c r="Y2429" s="150"/>
      <c r="Z2429" s="150"/>
      <c r="AA2429" s="150"/>
      <c r="AB2429" s="150"/>
      <c r="AC2429" s="150"/>
      <c r="AD2429" s="150"/>
      <c r="AE2429" s="150"/>
      <c r="AF2429" s="150"/>
      <c r="AG2429" s="150" t="s">
        <v>206</v>
      </c>
      <c r="AH2429" s="150"/>
      <c r="AI2429" s="150"/>
      <c r="AJ2429" s="150"/>
      <c r="AK2429" s="150"/>
      <c r="AL2429" s="150"/>
      <c r="AM2429" s="150"/>
      <c r="AN2429" s="150"/>
      <c r="AO2429" s="150"/>
      <c r="AP2429" s="150"/>
      <c r="AQ2429" s="150"/>
      <c r="AR2429" s="150"/>
      <c r="AS2429" s="150"/>
      <c r="AT2429" s="150"/>
      <c r="AU2429" s="150"/>
      <c r="AV2429" s="150"/>
      <c r="AW2429" s="150"/>
      <c r="AX2429" s="150"/>
      <c r="AY2429" s="150"/>
      <c r="AZ2429" s="150"/>
      <c r="BA2429" s="150"/>
      <c r="BB2429" s="150"/>
      <c r="BC2429" s="150"/>
      <c r="BD2429" s="150"/>
      <c r="BE2429" s="150"/>
      <c r="BF2429" s="150"/>
      <c r="BG2429" s="150"/>
      <c r="BH2429" s="150"/>
    </row>
    <row r="2430" spans="1:60" outlineLevel="1" x14ac:dyDescent="0.2">
      <c r="A2430" s="157"/>
      <c r="B2430" s="158"/>
      <c r="C2430" s="271" t="s">
        <v>2047</v>
      </c>
      <c r="D2430" s="272"/>
      <c r="E2430" s="272"/>
      <c r="F2430" s="272"/>
      <c r="G2430" s="272"/>
      <c r="H2430" s="159"/>
      <c r="I2430" s="159"/>
      <c r="J2430" s="159"/>
      <c r="K2430" s="159"/>
      <c r="L2430" s="159"/>
      <c r="M2430" s="159"/>
      <c r="N2430" s="159"/>
      <c r="O2430" s="159"/>
      <c r="P2430" s="159"/>
      <c r="Q2430" s="159"/>
      <c r="R2430" s="159"/>
      <c r="S2430" s="159"/>
      <c r="T2430" s="159"/>
      <c r="U2430" s="159"/>
      <c r="V2430" s="159"/>
      <c r="W2430" s="159"/>
      <c r="X2430" s="159"/>
      <c r="Y2430" s="150"/>
      <c r="Z2430" s="150"/>
      <c r="AA2430" s="150"/>
      <c r="AB2430" s="150"/>
      <c r="AC2430" s="150"/>
      <c r="AD2430" s="150"/>
      <c r="AE2430" s="150"/>
      <c r="AF2430" s="150"/>
      <c r="AG2430" s="150" t="s">
        <v>206</v>
      </c>
      <c r="AH2430" s="150"/>
      <c r="AI2430" s="150"/>
      <c r="AJ2430" s="150"/>
      <c r="AK2430" s="150"/>
      <c r="AL2430" s="150"/>
      <c r="AM2430" s="150"/>
      <c r="AN2430" s="150"/>
      <c r="AO2430" s="150"/>
      <c r="AP2430" s="150"/>
      <c r="AQ2430" s="150"/>
      <c r="AR2430" s="150"/>
      <c r="AS2430" s="150"/>
      <c r="AT2430" s="150"/>
      <c r="AU2430" s="150"/>
      <c r="AV2430" s="150"/>
      <c r="AW2430" s="150"/>
      <c r="AX2430" s="150"/>
      <c r="AY2430" s="150"/>
      <c r="AZ2430" s="150"/>
      <c r="BA2430" s="150"/>
      <c r="BB2430" s="150"/>
      <c r="BC2430" s="150"/>
      <c r="BD2430" s="150"/>
      <c r="BE2430" s="150"/>
      <c r="BF2430" s="150"/>
      <c r="BG2430" s="150"/>
      <c r="BH2430" s="150"/>
    </row>
    <row r="2431" spans="1:60" outlineLevel="1" x14ac:dyDescent="0.2">
      <c r="A2431" s="157"/>
      <c r="B2431" s="158"/>
      <c r="C2431" s="271" t="s">
        <v>2048</v>
      </c>
      <c r="D2431" s="272"/>
      <c r="E2431" s="272"/>
      <c r="F2431" s="272"/>
      <c r="G2431" s="272"/>
      <c r="H2431" s="159"/>
      <c r="I2431" s="159"/>
      <c r="J2431" s="159"/>
      <c r="K2431" s="159"/>
      <c r="L2431" s="159"/>
      <c r="M2431" s="159"/>
      <c r="N2431" s="159"/>
      <c r="O2431" s="159"/>
      <c r="P2431" s="159"/>
      <c r="Q2431" s="159"/>
      <c r="R2431" s="159"/>
      <c r="S2431" s="159"/>
      <c r="T2431" s="159"/>
      <c r="U2431" s="159"/>
      <c r="V2431" s="159"/>
      <c r="W2431" s="159"/>
      <c r="X2431" s="159"/>
      <c r="Y2431" s="150"/>
      <c r="Z2431" s="150"/>
      <c r="AA2431" s="150"/>
      <c r="AB2431" s="150"/>
      <c r="AC2431" s="150"/>
      <c r="AD2431" s="150"/>
      <c r="AE2431" s="150"/>
      <c r="AF2431" s="150"/>
      <c r="AG2431" s="150" t="s">
        <v>206</v>
      </c>
      <c r="AH2431" s="150"/>
      <c r="AI2431" s="150"/>
      <c r="AJ2431" s="150"/>
      <c r="AK2431" s="150"/>
      <c r="AL2431" s="150"/>
      <c r="AM2431" s="150"/>
      <c r="AN2431" s="150"/>
      <c r="AO2431" s="150"/>
      <c r="AP2431" s="150"/>
      <c r="AQ2431" s="150"/>
      <c r="AR2431" s="150"/>
      <c r="AS2431" s="150"/>
      <c r="AT2431" s="150"/>
      <c r="AU2431" s="150"/>
      <c r="AV2431" s="150"/>
      <c r="AW2431" s="150"/>
      <c r="AX2431" s="150"/>
      <c r="AY2431" s="150"/>
      <c r="AZ2431" s="150"/>
      <c r="BA2431" s="150"/>
      <c r="BB2431" s="150"/>
      <c r="BC2431" s="150"/>
      <c r="BD2431" s="150"/>
      <c r="BE2431" s="150"/>
      <c r="BF2431" s="150"/>
      <c r="BG2431" s="150"/>
      <c r="BH2431" s="150"/>
    </row>
    <row r="2432" spans="1:60" ht="22.5" outlineLevel="1" x14ac:dyDescent="0.2">
      <c r="A2432" s="157"/>
      <c r="B2432" s="158"/>
      <c r="C2432" s="271" t="s">
        <v>2049</v>
      </c>
      <c r="D2432" s="272"/>
      <c r="E2432" s="272"/>
      <c r="F2432" s="272"/>
      <c r="G2432" s="272"/>
      <c r="H2432" s="159"/>
      <c r="I2432" s="159"/>
      <c r="J2432" s="159"/>
      <c r="K2432" s="159"/>
      <c r="L2432" s="159"/>
      <c r="M2432" s="159"/>
      <c r="N2432" s="159"/>
      <c r="O2432" s="159"/>
      <c r="P2432" s="159"/>
      <c r="Q2432" s="159"/>
      <c r="R2432" s="159"/>
      <c r="S2432" s="159"/>
      <c r="T2432" s="159"/>
      <c r="U2432" s="159"/>
      <c r="V2432" s="159"/>
      <c r="W2432" s="159"/>
      <c r="X2432" s="159"/>
      <c r="Y2432" s="150"/>
      <c r="Z2432" s="150"/>
      <c r="AA2432" s="150"/>
      <c r="AB2432" s="150"/>
      <c r="AC2432" s="150"/>
      <c r="AD2432" s="150"/>
      <c r="AE2432" s="150"/>
      <c r="AF2432" s="150"/>
      <c r="AG2432" s="150" t="s">
        <v>206</v>
      </c>
      <c r="AH2432" s="150"/>
      <c r="AI2432" s="150"/>
      <c r="AJ2432" s="150"/>
      <c r="AK2432" s="150"/>
      <c r="AL2432" s="150"/>
      <c r="AM2432" s="150"/>
      <c r="AN2432" s="150"/>
      <c r="AO2432" s="150"/>
      <c r="AP2432" s="150"/>
      <c r="AQ2432" s="150"/>
      <c r="AR2432" s="150"/>
      <c r="AS2432" s="150"/>
      <c r="AT2432" s="150"/>
      <c r="AU2432" s="150"/>
      <c r="AV2432" s="150"/>
      <c r="AW2432" s="150"/>
      <c r="AX2432" s="150"/>
      <c r="AY2432" s="150"/>
      <c r="AZ2432" s="150"/>
      <c r="BA2432" s="174" t="str">
        <f>C2432</f>
        <v>- PŘIPOJOVACÍ SPÁRA: PU PĚNA + OMÍTATELNÁ VNITŘNÍ PAROZÁBRANA A VENKOVNÍ   PAROPROPUSTNÁ ZÁBRANA, ZÁBRANY UTĚSNIT KE STAVEBNÍMU OTVORU</v>
      </c>
      <c r="BB2432" s="150"/>
      <c r="BC2432" s="150"/>
      <c r="BD2432" s="150"/>
      <c r="BE2432" s="150"/>
      <c r="BF2432" s="150"/>
      <c r="BG2432" s="150"/>
      <c r="BH2432" s="150"/>
    </row>
    <row r="2433" spans="1:60" outlineLevel="1" x14ac:dyDescent="0.2">
      <c r="A2433" s="157"/>
      <c r="B2433" s="158"/>
      <c r="C2433" s="271" t="s">
        <v>2050</v>
      </c>
      <c r="D2433" s="272"/>
      <c r="E2433" s="272"/>
      <c r="F2433" s="272"/>
      <c r="G2433" s="272"/>
      <c r="H2433" s="159"/>
      <c r="I2433" s="159"/>
      <c r="J2433" s="159"/>
      <c r="K2433" s="159"/>
      <c r="L2433" s="159"/>
      <c r="M2433" s="159"/>
      <c r="N2433" s="159"/>
      <c r="O2433" s="159"/>
      <c r="P2433" s="159"/>
      <c r="Q2433" s="159"/>
      <c r="R2433" s="159"/>
      <c r="S2433" s="159"/>
      <c r="T2433" s="159"/>
      <c r="U2433" s="159"/>
      <c r="V2433" s="159"/>
      <c r="W2433" s="159"/>
      <c r="X2433" s="159"/>
      <c r="Y2433" s="150"/>
      <c r="Z2433" s="150"/>
      <c r="AA2433" s="150"/>
      <c r="AB2433" s="150"/>
      <c r="AC2433" s="150"/>
      <c r="AD2433" s="150"/>
      <c r="AE2433" s="150"/>
      <c r="AF2433" s="150"/>
      <c r="AG2433" s="150" t="s">
        <v>206</v>
      </c>
      <c r="AH2433" s="150"/>
      <c r="AI2433" s="150"/>
      <c r="AJ2433" s="150"/>
      <c r="AK2433" s="150"/>
      <c r="AL2433" s="150"/>
      <c r="AM2433" s="150"/>
      <c r="AN2433" s="150"/>
      <c r="AO2433" s="150"/>
      <c r="AP2433" s="150"/>
      <c r="AQ2433" s="150"/>
      <c r="AR2433" s="150"/>
      <c r="AS2433" s="150"/>
      <c r="AT2433" s="150"/>
      <c r="AU2433" s="150"/>
      <c r="AV2433" s="150"/>
      <c r="AW2433" s="150"/>
      <c r="AX2433" s="150"/>
      <c r="AY2433" s="150"/>
      <c r="AZ2433" s="150"/>
      <c r="BA2433" s="150"/>
      <c r="BB2433" s="150"/>
      <c r="BC2433" s="150"/>
      <c r="BD2433" s="150"/>
      <c r="BE2433" s="150"/>
      <c r="BF2433" s="150"/>
      <c r="BG2433" s="150"/>
      <c r="BH2433" s="150"/>
    </row>
    <row r="2434" spans="1:60" ht="22.5" outlineLevel="1" x14ac:dyDescent="0.2">
      <c r="A2434" s="157"/>
      <c r="B2434" s="158"/>
      <c r="C2434" s="271" t="s">
        <v>2111</v>
      </c>
      <c r="D2434" s="272"/>
      <c r="E2434" s="272"/>
      <c r="F2434" s="272"/>
      <c r="G2434" s="272"/>
      <c r="H2434" s="159"/>
      <c r="I2434" s="159"/>
      <c r="J2434" s="159"/>
      <c r="K2434" s="159"/>
      <c r="L2434" s="159"/>
      <c r="M2434" s="159"/>
      <c r="N2434" s="159"/>
      <c r="O2434" s="159"/>
      <c r="P2434" s="159"/>
      <c r="Q2434" s="159"/>
      <c r="R2434" s="159"/>
      <c r="S2434" s="159"/>
      <c r="T2434" s="159"/>
      <c r="U2434" s="159"/>
      <c r="V2434" s="159"/>
      <c r="W2434" s="159"/>
      <c r="X2434" s="159"/>
      <c r="Y2434" s="150"/>
      <c r="Z2434" s="150"/>
      <c r="AA2434" s="150"/>
      <c r="AB2434" s="150"/>
      <c r="AC2434" s="150"/>
      <c r="AD2434" s="150"/>
      <c r="AE2434" s="150"/>
      <c r="AF2434" s="150"/>
      <c r="AG2434" s="150" t="s">
        <v>206</v>
      </c>
      <c r="AH2434" s="150"/>
      <c r="AI2434" s="150"/>
      <c r="AJ2434" s="150"/>
      <c r="AK2434" s="150"/>
      <c r="AL2434" s="150"/>
      <c r="AM2434" s="150"/>
      <c r="AN2434" s="150"/>
      <c r="AO2434" s="150"/>
      <c r="AP2434" s="150"/>
      <c r="AQ2434" s="150"/>
      <c r="AR2434" s="150"/>
      <c r="AS2434" s="150"/>
      <c r="AT2434" s="150"/>
      <c r="AU2434" s="150"/>
      <c r="AV2434" s="150"/>
      <c r="AW2434" s="150"/>
      <c r="AX2434" s="150"/>
      <c r="AY2434" s="150"/>
      <c r="AZ2434" s="150"/>
      <c r="BA2434" s="174" t="str">
        <f>C2434</f>
        <v>- BEZPEČNOSTNÍ ELEKTROZÁMEK, BEZPEČNOSTNÍ VLOŽKA + 3 KS KLÍČŮ, TLAČÍTKO OVLÁDÁNÍ OTEVÍRÁNÍ UMÍSTIT VEDLE DVEŘÍ DO V. 2000 MM NAD PODLAHOU</v>
      </c>
      <c r="BB2434" s="150"/>
      <c r="BC2434" s="150"/>
      <c r="BD2434" s="150"/>
      <c r="BE2434" s="150"/>
      <c r="BF2434" s="150"/>
      <c r="BG2434" s="150"/>
      <c r="BH2434" s="150"/>
    </row>
    <row r="2435" spans="1:60" outlineLevel="1" x14ac:dyDescent="0.2">
      <c r="A2435" s="157"/>
      <c r="B2435" s="158"/>
      <c r="C2435" s="271" t="s">
        <v>2052</v>
      </c>
      <c r="D2435" s="272"/>
      <c r="E2435" s="272"/>
      <c r="F2435" s="272"/>
      <c r="G2435" s="272"/>
      <c r="H2435" s="159"/>
      <c r="I2435" s="159"/>
      <c r="J2435" s="159"/>
      <c r="K2435" s="159"/>
      <c r="L2435" s="159"/>
      <c r="M2435" s="159"/>
      <c r="N2435" s="159"/>
      <c r="O2435" s="159"/>
      <c r="P2435" s="159"/>
      <c r="Q2435" s="159"/>
      <c r="R2435" s="159"/>
      <c r="S2435" s="159"/>
      <c r="T2435" s="159"/>
      <c r="U2435" s="159"/>
      <c r="V2435" s="159"/>
      <c r="W2435" s="159"/>
      <c r="X2435" s="159"/>
      <c r="Y2435" s="150"/>
      <c r="Z2435" s="150"/>
      <c r="AA2435" s="150"/>
      <c r="AB2435" s="150"/>
      <c r="AC2435" s="150"/>
      <c r="AD2435" s="150"/>
      <c r="AE2435" s="150"/>
      <c r="AF2435" s="150"/>
      <c r="AG2435" s="150" t="s">
        <v>206</v>
      </c>
      <c r="AH2435" s="150"/>
      <c r="AI2435" s="150"/>
      <c r="AJ2435" s="150"/>
      <c r="AK2435" s="150"/>
      <c r="AL2435" s="150"/>
      <c r="AM2435" s="150"/>
      <c r="AN2435" s="150"/>
      <c r="AO2435" s="150"/>
      <c r="AP2435" s="150"/>
      <c r="AQ2435" s="150"/>
      <c r="AR2435" s="150"/>
      <c r="AS2435" s="150"/>
      <c r="AT2435" s="150"/>
      <c r="AU2435" s="150"/>
      <c r="AV2435" s="150"/>
      <c r="AW2435" s="150"/>
      <c r="AX2435" s="150"/>
      <c r="AY2435" s="150"/>
      <c r="AZ2435" s="150"/>
      <c r="BA2435" s="150"/>
      <c r="BB2435" s="150"/>
      <c r="BC2435" s="150"/>
      <c r="BD2435" s="150"/>
      <c r="BE2435" s="150"/>
      <c r="BF2435" s="150"/>
      <c r="BG2435" s="150"/>
      <c r="BH2435" s="150"/>
    </row>
    <row r="2436" spans="1:60" outlineLevel="1" x14ac:dyDescent="0.2">
      <c r="A2436" s="157"/>
      <c r="B2436" s="158"/>
      <c r="C2436" s="199" t="s">
        <v>1067</v>
      </c>
      <c r="D2436" s="189"/>
      <c r="E2436" s="190"/>
      <c r="F2436" s="159"/>
      <c r="G2436" s="159"/>
      <c r="H2436" s="159"/>
      <c r="I2436" s="159"/>
      <c r="J2436" s="159"/>
      <c r="K2436" s="159"/>
      <c r="L2436" s="159"/>
      <c r="M2436" s="159"/>
      <c r="N2436" s="159"/>
      <c r="O2436" s="159"/>
      <c r="P2436" s="159"/>
      <c r="Q2436" s="159"/>
      <c r="R2436" s="159"/>
      <c r="S2436" s="159"/>
      <c r="T2436" s="159"/>
      <c r="U2436" s="159"/>
      <c r="V2436" s="159"/>
      <c r="W2436" s="159"/>
      <c r="X2436" s="159"/>
      <c r="Y2436" s="150"/>
      <c r="Z2436" s="150"/>
      <c r="AA2436" s="150"/>
      <c r="AB2436" s="150"/>
      <c r="AC2436" s="150"/>
      <c r="AD2436" s="150"/>
      <c r="AE2436" s="150"/>
      <c r="AF2436" s="150"/>
      <c r="AG2436" s="150" t="s">
        <v>247</v>
      </c>
      <c r="AH2436" s="150">
        <v>0</v>
      </c>
      <c r="AI2436" s="150"/>
      <c r="AJ2436" s="150"/>
      <c r="AK2436" s="150"/>
      <c r="AL2436" s="150"/>
      <c r="AM2436" s="150"/>
      <c r="AN2436" s="150"/>
      <c r="AO2436" s="150"/>
      <c r="AP2436" s="150"/>
      <c r="AQ2436" s="150"/>
      <c r="AR2436" s="150"/>
      <c r="AS2436" s="150"/>
      <c r="AT2436" s="150"/>
      <c r="AU2436" s="150"/>
      <c r="AV2436" s="150"/>
      <c r="AW2436" s="150"/>
      <c r="AX2436" s="150"/>
      <c r="AY2436" s="150"/>
      <c r="AZ2436" s="150"/>
      <c r="BA2436" s="150"/>
      <c r="BB2436" s="150"/>
      <c r="BC2436" s="150"/>
      <c r="BD2436" s="150"/>
      <c r="BE2436" s="150"/>
      <c r="BF2436" s="150"/>
      <c r="BG2436" s="150"/>
      <c r="BH2436" s="150"/>
    </row>
    <row r="2437" spans="1:60" outlineLevel="1" x14ac:dyDescent="0.2">
      <c r="A2437" s="157"/>
      <c r="B2437" s="158"/>
      <c r="C2437" s="199" t="s">
        <v>439</v>
      </c>
      <c r="D2437" s="189"/>
      <c r="E2437" s="190">
        <v>1</v>
      </c>
      <c r="F2437" s="159"/>
      <c r="G2437" s="159"/>
      <c r="H2437" s="159"/>
      <c r="I2437" s="159"/>
      <c r="J2437" s="159"/>
      <c r="K2437" s="159"/>
      <c r="L2437" s="159"/>
      <c r="M2437" s="159"/>
      <c r="N2437" s="159"/>
      <c r="O2437" s="159"/>
      <c r="P2437" s="159"/>
      <c r="Q2437" s="159"/>
      <c r="R2437" s="159"/>
      <c r="S2437" s="159"/>
      <c r="T2437" s="159"/>
      <c r="U2437" s="159"/>
      <c r="V2437" s="159"/>
      <c r="W2437" s="159"/>
      <c r="X2437" s="159"/>
      <c r="Y2437" s="150"/>
      <c r="Z2437" s="150"/>
      <c r="AA2437" s="150"/>
      <c r="AB2437" s="150"/>
      <c r="AC2437" s="150"/>
      <c r="AD2437" s="150"/>
      <c r="AE2437" s="150"/>
      <c r="AF2437" s="150"/>
      <c r="AG2437" s="150" t="s">
        <v>247</v>
      </c>
      <c r="AH2437" s="150">
        <v>0</v>
      </c>
      <c r="AI2437" s="150"/>
      <c r="AJ2437" s="150"/>
      <c r="AK2437" s="150"/>
      <c r="AL2437" s="150"/>
      <c r="AM2437" s="150"/>
      <c r="AN2437" s="150"/>
      <c r="AO2437" s="150"/>
      <c r="AP2437" s="150"/>
      <c r="AQ2437" s="150"/>
      <c r="AR2437" s="150"/>
      <c r="AS2437" s="150"/>
      <c r="AT2437" s="150"/>
      <c r="AU2437" s="150"/>
      <c r="AV2437" s="150"/>
      <c r="AW2437" s="150"/>
      <c r="AX2437" s="150"/>
      <c r="AY2437" s="150"/>
      <c r="AZ2437" s="150"/>
      <c r="BA2437" s="150"/>
      <c r="BB2437" s="150"/>
      <c r="BC2437" s="150"/>
      <c r="BD2437" s="150"/>
      <c r="BE2437" s="150"/>
      <c r="BF2437" s="150"/>
      <c r="BG2437" s="150"/>
      <c r="BH2437" s="150"/>
    </row>
    <row r="2438" spans="1:60" x14ac:dyDescent="0.2">
      <c r="A2438" s="161" t="s">
        <v>196</v>
      </c>
      <c r="B2438" s="162" t="s">
        <v>143</v>
      </c>
      <c r="C2438" s="183" t="s">
        <v>144</v>
      </c>
      <c r="D2438" s="163"/>
      <c r="E2438" s="164"/>
      <c r="F2438" s="165"/>
      <c r="G2438" s="165">
        <f>SUMIF(AG2439:AG2569,"&lt;&gt;NOR",G2439:G2569)</f>
        <v>247138.19</v>
      </c>
      <c r="H2438" s="165"/>
      <c r="I2438" s="165">
        <f>SUM(I2439:I2569)</f>
        <v>122991.33</v>
      </c>
      <c r="J2438" s="165"/>
      <c r="K2438" s="165">
        <f>SUM(K2439:K2569)</f>
        <v>124146.87</v>
      </c>
      <c r="L2438" s="165"/>
      <c r="M2438" s="165">
        <f>SUM(M2439:M2569)</f>
        <v>299037.20989999996</v>
      </c>
      <c r="N2438" s="165"/>
      <c r="O2438" s="165">
        <f>SUM(O2439:O2569)</f>
        <v>4.13</v>
      </c>
      <c r="P2438" s="165"/>
      <c r="Q2438" s="165">
        <f>SUM(Q2439:Q2569)</f>
        <v>0</v>
      </c>
      <c r="R2438" s="165"/>
      <c r="S2438" s="165"/>
      <c r="T2438" s="166"/>
      <c r="U2438" s="160"/>
      <c r="V2438" s="160">
        <f>SUM(V2439:V2569)</f>
        <v>249.42000000000002</v>
      </c>
      <c r="W2438" s="160"/>
      <c r="X2438" s="160"/>
      <c r="AG2438" t="s">
        <v>197</v>
      </c>
    </row>
    <row r="2439" spans="1:60" outlineLevel="1" x14ac:dyDescent="0.2">
      <c r="A2439" s="167">
        <v>370</v>
      </c>
      <c r="B2439" s="168" t="s">
        <v>2112</v>
      </c>
      <c r="C2439" s="184" t="s">
        <v>2113</v>
      </c>
      <c r="D2439" s="169" t="s">
        <v>240</v>
      </c>
      <c r="E2439" s="170">
        <v>137.56</v>
      </c>
      <c r="F2439" s="171">
        <v>48.7</v>
      </c>
      <c r="G2439" s="172">
        <f>ROUND(E2439*F2439,2)</f>
        <v>6699.17</v>
      </c>
      <c r="H2439" s="171">
        <v>23.92</v>
      </c>
      <c r="I2439" s="172">
        <f>ROUND(E2439*H2439,2)</f>
        <v>3290.44</v>
      </c>
      <c r="J2439" s="171">
        <v>24.78</v>
      </c>
      <c r="K2439" s="172">
        <f>ROUND(E2439*J2439,2)</f>
        <v>3408.74</v>
      </c>
      <c r="L2439" s="172">
        <v>21</v>
      </c>
      <c r="M2439" s="172">
        <f>G2439*(1+L2439/100)</f>
        <v>8105.9956999999995</v>
      </c>
      <c r="N2439" s="172">
        <v>2.1000000000000001E-4</v>
      </c>
      <c r="O2439" s="172">
        <f>ROUND(E2439*N2439,2)</f>
        <v>0.03</v>
      </c>
      <c r="P2439" s="172">
        <v>0</v>
      </c>
      <c r="Q2439" s="172">
        <f>ROUND(E2439*P2439,2)</f>
        <v>0</v>
      </c>
      <c r="R2439" s="172" t="s">
        <v>2114</v>
      </c>
      <c r="S2439" s="172" t="s">
        <v>201</v>
      </c>
      <c r="T2439" s="173" t="s">
        <v>201</v>
      </c>
      <c r="U2439" s="159">
        <v>0.05</v>
      </c>
      <c r="V2439" s="159">
        <f>ROUND(E2439*U2439,2)</f>
        <v>6.88</v>
      </c>
      <c r="W2439" s="159"/>
      <c r="X2439" s="159" t="s">
        <v>242</v>
      </c>
      <c r="Y2439" s="150"/>
      <c r="Z2439" s="150"/>
      <c r="AA2439" s="150"/>
      <c r="AB2439" s="150"/>
      <c r="AC2439" s="150"/>
      <c r="AD2439" s="150"/>
      <c r="AE2439" s="150"/>
      <c r="AF2439" s="150"/>
      <c r="AG2439" s="150" t="s">
        <v>243</v>
      </c>
      <c r="AH2439" s="150"/>
      <c r="AI2439" s="150"/>
      <c r="AJ2439" s="150"/>
      <c r="AK2439" s="150"/>
      <c r="AL2439" s="150"/>
      <c r="AM2439" s="150"/>
      <c r="AN2439" s="150"/>
      <c r="AO2439" s="150"/>
      <c r="AP2439" s="150"/>
      <c r="AQ2439" s="150"/>
      <c r="AR2439" s="150"/>
      <c r="AS2439" s="150"/>
      <c r="AT2439" s="150"/>
      <c r="AU2439" s="150"/>
      <c r="AV2439" s="150"/>
      <c r="AW2439" s="150"/>
      <c r="AX2439" s="150"/>
      <c r="AY2439" s="150"/>
      <c r="AZ2439" s="150"/>
      <c r="BA2439" s="150"/>
      <c r="BB2439" s="150"/>
      <c r="BC2439" s="150"/>
      <c r="BD2439" s="150"/>
      <c r="BE2439" s="150"/>
      <c r="BF2439" s="150"/>
      <c r="BG2439" s="150"/>
      <c r="BH2439" s="150"/>
    </row>
    <row r="2440" spans="1:60" outlineLevel="1" x14ac:dyDescent="0.2">
      <c r="A2440" s="157"/>
      <c r="B2440" s="158"/>
      <c r="C2440" s="199" t="s">
        <v>2115</v>
      </c>
      <c r="D2440" s="189"/>
      <c r="E2440" s="190">
        <v>137.56</v>
      </c>
      <c r="F2440" s="159"/>
      <c r="G2440" s="159"/>
      <c r="H2440" s="159"/>
      <c r="I2440" s="159"/>
      <c r="J2440" s="159"/>
      <c r="K2440" s="159"/>
      <c r="L2440" s="159"/>
      <c r="M2440" s="159"/>
      <c r="N2440" s="159"/>
      <c r="O2440" s="159"/>
      <c r="P2440" s="159"/>
      <c r="Q2440" s="159"/>
      <c r="R2440" s="159"/>
      <c r="S2440" s="159"/>
      <c r="T2440" s="159"/>
      <c r="U2440" s="159"/>
      <c r="V2440" s="159"/>
      <c r="W2440" s="159"/>
      <c r="X2440" s="159"/>
      <c r="Y2440" s="150"/>
      <c r="Z2440" s="150"/>
      <c r="AA2440" s="150"/>
      <c r="AB2440" s="150"/>
      <c r="AC2440" s="150"/>
      <c r="AD2440" s="150"/>
      <c r="AE2440" s="150"/>
      <c r="AF2440" s="150"/>
      <c r="AG2440" s="150" t="s">
        <v>247</v>
      </c>
      <c r="AH2440" s="150">
        <v>5</v>
      </c>
      <c r="AI2440" s="150"/>
      <c r="AJ2440" s="150"/>
      <c r="AK2440" s="150"/>
      <c r="AL2440" s="150"/>
      <c r="AM2440" s="150"/>
      <c r="AN2440" s="150"/>
      <c r="AO2440" s="150"/>
      <c r="AP2440" s="150"/>
      <c r="AQ2440" s="150"/>
      <c r="AR2440" s="150"/>
      <c r="AS2440" s="150"/>
      <c r="AT2440" s="150"/>
      <c r="AU2440" s="150"/>
      <c r="AV2440" s="150"/>
      <c r="AW2440" s="150"/>
      <c r="AX2440" s="150"/>
      <c r="AY2440" s="150"/>
      <c r="AZ2440" s="150"/>
      <c r="BA2440" s="150"/>
      <c r="BB2440" s="150"/>
      <c r="BC2440" s="150"/>
      <c r="BD2440" s="150"/>
      <c r="BE2440" s="150"/>
      <c r="BF2440" s="150"/>
      <c r="BG2440" s="150"/>
      <c r="BH2440" s="150"/>
    </row>
    <row r="2441" spans="1:60" ht="22.5" outlineLevel="1" x14ac:dyDescent="0.2">
      <c r="A2441" s="167">
        <v>371</v>
      </c>
      <c r="B2441" s="168" t="s">
        <v>2116</v>
      </c>
      <c r="C2441" s="184" t="s">
        <v>2117</v>
      </c>
      <c r="D2441" s="169" t="s">
        <v>353</v>
      </c>
      <c r="E2441" s="170">
        <v>75.930000000000007</v>
      </c>
      <c r="F2441" s="171">
        <v>127</v>
      </c>
      <c r="G2441" s="172">
        <f>ROUND(E2441*F2441,2)</f>
        <v>9643.11</v>
      </c>
      <c r="H2441" s="171">
        <v>9.8800000000000008</v>
      </c>
      <c r="I2441" s="172">
        <f>ROUND(E2441*H2441,2)</f>
        <v>750.19</v>
      </c>
      <c r="J2441" s="171">
        <v>117.12</v>
      </c>
      <c r="K2441" s="172">
        <f>ROUND(E2441*J2441,2)</f>
        <v>8892.92</v>
      </c>
      <c r="L2441" s="172">
        <v>21</v>
      </c>
      <c r="M2441" s="172">
        <f>G2441*(1+L2441/100)</f>
        <v>11668.1631</v>
      </c>
      <c r="N2441" s="172">
        <v>3.2000000000000003E-4</v>
      </c>
      <c r="O2441" s="172">
        <f>ROUND(E2441*N2441,2)</f>
        <v>0.02</v>
      </c>
      <c r="P2441" s="172">
        <v>0</v>
      </c>
      <c r="Q2441" s="172">
        <f>ROUND(E2441*P2441,2)</f>
        <v>0</v>
      </c>
      <c r="R2441" s="172" t="s">
        <v>2114</v>
      </c>
      <c r="S2441" s="172" t="s">
        <v>201</v>
      </c>
      <c r="T2441" s="173" t="s">
        <v>201</v>
      </c>
      <c r="U2441" s="159">
        <v>0.23599999999999999</v>
      </c>
      <c r="V2441" s="159">
        <f>ROUND(E2441*U2441,2)</f>
        <v>17.920000000000002</v>
      </c>
      <c r="W2441" s="159"/>
      <c r="X2441" s="159" t="s">
        <v>242</v>
      </c>
      <c r="Y2441" s="150"/>
      <c r="Z2441" s="150"/>
      <c r="AA2441" s="150"/>
      <c r="AB2441" s="150"/>
      <c r="AC2441" s="150"/>
      <c r="AD2441" s="150"/>
      <c r="AE2441" s="150"/>
      <c r="AF2441" s="150"/>
      <c r="AG2441" s="150" t="s">
        <v>243</v>
      </c>
      <c r="AH2441" s="150"/>
      <c r="AI2441" s="150"/>
      <c r="AJ2441" s="150"/>
      <c r="AK2441" s="150"/>
      <c r="AL2441" s="150"/>
      <c r="AM2441" s="150"/>
      <c r="AN2441" s="150"/>
      <c r="AO2441" s="150"/>
      <c r="AP2441" s="150"/>
      <c r="AQ2441" s="150"/>
      <c r="AR2441" s="150"/>
      <c r="AS2441" s="150"/>
      <c r="AT2441" s="150"/>
      <c r="AU2441" s="150"/>
      <c r="AV2441" s="150"/>
      <c r="AW2441" s="150"/>
      <c r="AX2441" s="150"/>
      <c r="AY2441" s="150"/>
      <c r="AZ2441" s="150"/>
      <c r="BA2441" s="150"/>
      <c r="BB2441" s="150"/>
      <c r="BC2441" s="150"/>
      <c r="BD2441" s="150"/>
      <c r="BE2441" s="150"/>
      <c r="BF2441" s="150"/>
      <c r="BG2441" s="150"/>
      <c r="BH2441" s="150"/>
    </row>
    <row r="2442" spans="1:60" outlineLevel="1" x14ac:dyDescent="0.2">
      <c r="A2442" s="157"/>
      <c r="B2442" s="158"/>
      <c r="C2442" s="199" t="s">
        <v>246</v>
      </c>
      <c r="D2442" s="189"/>
      <c r="E2442" s="190"/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9"/>
      <c r="T2442" s="159"/>
      <c r="U2442" s="159"/>
      <c r="V2442" s="159"/>
      <c r="W2442" s="159"/>
      <c r="X2442" s="159"/>
      <c r="Y2442" s="150"/>
      <c r="Z2442" s="150"/>
      <c r="AA2442" s="150"/>
      <c r="AB2442" s="150"/>
      <c r="AC2442" s="150"/>
      <c r="AD2442" s="150"/>
      <c r="AE2442" s="150"/>
      <c r="AF2442" s="150"/>
      <c r="AG2442" s="150" t="s">
        <v>247</v>
      </c>
      <c r="AH2442" s="150">
        <v>0</v>
      </c>
      <c r="AI2442" s="150"/>
      <c r="AJ2442" s="150"/>
      <c r="AK2442" s="150"/>
      <c r="AL2442" s="150"/>
      <c r="AM2442" s="150"/>
      <c r="AN2442" s="150"/>
      <c r="AO2442" s="150"/>
      <c r="AP2442" s="150"/>
      <c r="AQ2442" s="150"/>
      <c r="AR2442" s="150"/>
      <c r="AS2442" s="150"/>
      <c r="AT2442" s="150"/>
      <c r="AU2442" s="150"/>
      <c r="AV2442" s="150"/>
      <c r="AW2442" s="150"/>
      <c r="AX2442" s="150"/>
      <c r="AY2442" s="150"/>
      <c r="AZ2442" s="150"/>
      <c r="BA2442" s="150"/>
      <c r="BB2442" s="150"/>
      <c r="BC2442" s="150"/>
      <c r="BD2442" s="150"/>
      <c r="BE2442" s="150"/>
      <c r="BF2442" s="150"/>
      <c r="BG2442" s="150"/>
      <c r="BH2442" s="150"/>
    </row>
    <row r="2443" spans="1:60" outlineLevel="1" x14ac:dyDescent="0.2">
      <c r="A2443" s="157"/>
      <c r="B2443" s="158"/>
      <c r="C2443" s="199" t="s">
        <v>1549</v>
      </c>
      <c r="D2443" s="189"/>
      <c r="E2443" s="190">
        <v>11.2</v>
      </c>
      <c r="F2443" s="159"/>
      <c r="G2443" s="159"/>
      <c r="H2443" s="159"/>
      <c r="I2443" s="159"/>
      <c r="J2443" s="159"/>
      <c r="K2443" s="159"/>
      <c r="L2443" s="159"/>
      <c r="M2443" s="159"/>
      <c r="N2443" s="159"/>
      <c r="O2443" s="159"/>
      <c r="P2443" s="159"/>
      <c r="Q2443" s="159"/>
      <c r="R2443" s="159"/>
      <c r="S2443" s="159"/>
      <c r="T2443" s="159"/>
      <c r="U2443" s="159"/>
      <c r="V2443" s="159"/>
      <c r="W2443" s="159"/>
      <c r="X2443" s="159"/>
      <c r="Y2443" s="150"/>
      <c r="Z2443" s="150"/>
      <c r="AA2443" s="150"/>
      <c r="AB2443" s="150"/>
      <c r="AC2443" s="150"/>
      <c r="AD2443" s="150"/>
      <c r="AE2443" s="150"/>
      <c r="AF2443" s="150"/>
      <c r="AG2443" s="150" t="s">
        <v>247</v>
      </c>
      <c r="AH2443" s="150">
        <v>0</v>
      </c>
      <c r="AI2443" s="150"/>
      <c r="AJ2443" s="150"/>
      <c r="AK2443" s="150"/>
      <c r="AL2443" s="150"/>
      <c r="AM2443" s="150"/>
      <c r="AN2443" s="150"/>
      <c r="AO2443" s="150"/>
      <c r="AP2443" s="150"/>
      <c r="AQ2443" s="150"/>
      <c r="AR2443" s="150"/>
      <c r="AS2443" s="150"/>
      <c r="AT2443" s="150"/>
      <c r="AU2443" s="150"/>
      <c r="AV2443" s="150"/>
      <c r="AW2443" s="150"/>
      <c r="AX2443" s="150"/>
      <c r="AY2443" s="150"/>
      <c r="AZ2443" s="150"/>
      <c r="BA2443" s="150"/>
      <c r="BB2443" s="150"/>
      <c r="BC2443" s="150"/>
      <c r="BD2443" s="150"/>
      <c r="BE2443" s="150"/>
      <c r="BF2443" s="150"/>
      <c r="BG2443" s="150"/>
      <c r="BH2443" s="150"/>
    </row>
    <row r="2444" spans="1:60" outlineLevel="1" x14ac:dyDescent="0.2">
      <c r="A2444" s="157"/>
      <c r="B2444" s="158"/>
      <c r="C2444" s="199" t="s">
        <v>2118</v>
      </c>
      <c r="D2444" s="189"/>
      <c r="E2444" s="190">
        <v>-1.2</v>
      </c>
      <c r="F2444" s="159"/>
      <c r="G2444" s="159"/>
      <c r="H2444" s="159"/>
      <c r="I2444" s="159"/>
      <c r="J2444" s="159"/>
      <c r="K2444" s="159"/>
      <c r="L2444" s="159"/>
      <c r="M2444" s="159"/>
      <c r="N2444" s="159"/>
      <c r="O2444" s="159"/>
      <c r="P2444" s="159"/>
      <c r="Q2444" s="159"/>
      <c r="R2444" s="159"/>
      <c r="S2444" s="159"/>
      <c r="T2444" s="159"/>
      <c r="U2444" s="159"/>
      <c r="V2444" s="159"/>
      <c r="W2444" s="159"/>
      <c r="X2444" s="159"/>
      <c r="Y2444" s="150"/>
      <c r="Z2444" s="150"/>
      <c r="AA2444" s="150"/>
      <c r="AB2444" s="150"/>
      <c r="AC2444" s="150"/>
      <c r="AD2444" s="150"/>
      <c r="AE2444" s="150"/>
      <c r="AF2444" s="150"/>
      <c r="AG2444" s="150" t="s">
        <v>247</v>
      </c>
      <c r="AH2444" s="150">
        <v>0</v>
      </c>
      <c r="AI2444" s="150"/>
      <c r="AJ2444" s="150"/>
      <c r="AK2444" s="150"/>
      <c r="AL2444" s="150"/>
      <c r="AM2444" s="150"/>
      <c r="AN2444" s="150"/>
      <c r="AO2444" s="150"/>
      <c r="AP2444" s="150"/>
      <c r="AQ2444" s="150"/>
      <c r="AR2444" s="150"/>
      <c r="AS2444" s="150"/>
      <c r="AT2444" s="150"/>
      <c r="AU2444" s="150"/>
      <c r="AV2444" s="150"/>
      <c r="AW2444" s="150"/>
      <c r="AX2444" s="150"/>
      <c r="AY2444" s="150"/>
      <c r="AZ2444" s="150"/>
      <c r="BA2444" s="150"/>
      <c r="BB2444" s="150"/>
      <c r="BC2444" s="150"/>
      <c r="BD2444" s="150"/>
      <c r="BE2444" s="150"/>
      <c r="BF2444" s="150"/>
      <c r="BG2444" s="150"/>
      <c r="BH2444" s="150"/>
    </row>
    <row r="2445" spans="1:60" outlineLevel="1" x14ac:dyDescent="0.2">
      <c r="A2445" s="157"/>
      <c r="B2445" s="158"/>
      <c r="C2445" s="199" t="s">
        <v>2119</v>
      </c>
      <c r="D2445" s="189"/>
      <c r="E2445" s="190">
        <v>-1.6</v>
      </c>
      <c r="F2445" s="159"/>
      <c r="G2445" s="159"/>
      <c r="H2445" s="159"/>
      <c r="I2445" s="159"/>
      <c r="J2445" s="159"/>
      <c r="K2445" s="159"/>
      <c r="L2445" s="159"/>
      <c r="M2445" s="159"/>
      <c r="N2445" s="159"/>
      <c r="O2445" s="159"/>
      <c r="P2445" s="159"/>
      <c r="Q2445" s="159"/>
      <c r="R2445" s="159"/>
      <c r="S2445" s="159"/>
      <c r="T2445" s="159"/>
      <c r="U2445" s="159"/>
      <c r="V2445" s="159"/>
      <c r="W2445" s="159"/>
      <c r="X2445" s="159"/>
      <c r="Y2445" s="150"/>
      <c r="Z2445" s="150"/>
      <c r="AA2445" s="150"/>
      <c r="AB2445" s="150"/>
      <c r="AC2445" s="150"/>
      <c r="AD2445" s="150"/>
      <c r="AE2445" s="150"/>
      <c r="AF2445" s="150"/>
      <c r="AG2445" s="150" t="s">
        <v>247</v>
      </c>
      <c r="AH2445" s="150">
        <v>0</v>
      </c>
      <c r="AI2445" s="150"/>
      <c r="AJ2445" s="150"/>
      <c r="AK2445" s="150"/>
      <c r="AL2445" s="150"/>
      <c r="AM2445" s="150"/>
      <c r="AN2445" s="150"/>
      <c r="AO2445" s="150"/>
      <c r="AP2445" s="150"/>
      <c r="AQ2445" s="150"/>
      <c r="AR2445" s="150"/>
      <c r="AS2445" s="150"/>
      <c r="AT2445" s="150"/>
      <c r="AU2445" s="150"/>
      <c r="AV2445" s="150"/>
      <c r="AW2445" s="150"/>
      <c r="AX2445" s="150"/>
      <c r="AY2445" s="150"/>
      <c r="AZ2445" s="150"/>
      <c r="BA2445" s="150"/>
      <c r="BB2445" s="150"/>
      <c r="BC2445" s="150"/>
      <c r="BD2445" s="150"/>
      <c r="BE2445" s="150"/>
      <c r="BF2445" s="150"/>
      <c r="BG2445" s="150"/>
      <c r="BH2445" s="150"/>
    </row>
    <row r="2446" spans="1:60" outlineLevel="1" x14ac:dyDescent="0.2">
      <c r="A2446" s="157"/>
      <c r="B2446" s="158"/>
      <c r="C2446" s="199" t="s">
        <v>1550</v>
      </c>
      <c r="D2446" s="189"/>
      <c r="E2446" s="190">
        <v>4.3499999999999996</v>
      </c>
      <c r="F2446" s="159"/>
      <c r="G2446" s="159"/>
      <c r="H2446" s="159"/>
      <c r="I2446" s="159"/>
      <c r="J2446" s="159"/>
      <c r="K2446" s="159"/>
      <c r="L2446" s="159"/>
      <c r="M2446" s="159"/>
      <c r="N2446" s="159"/>
      <c r="O2446" s="159"/>
      <c r="P2446" s="159"/>
      <c r="Q2446" s="159"/>
      <c r="R2446" s="159"/>
      <c r="S2446" s="159"/>
      <c r="T2446" s="159"/>
      <c r="U2446" s="159"/>
      <c r="V2446" s="159"/>
      <c r="W2446" s="159"/>
      <c r="X2446" s="159"/>
      <c r="Y2446" s="150"/>
      <c r="Z2446" s="150"/>
      <c r="AA2446" s="150"/>
      <c r="AB2446" s="150"/>
      <c r="AC2446" s="150"/>
      <c r="AD2446" s="150"/>
      <c r="AE2446" s="150"/>
      <c r="AF2446" s="150"/>
      <c r="AG2446" s="150" t="s">
        <v>247</v>
      </c>
      <c r="AH2446" s="150">
        <v>0</v>
      </c>
      <c r="AI2446" s="150"/>
      <c r="AJ2446" s="150"/>
      <c r="AK2446" s="150"/>
      <c r="AL2446" s="150"/>
      <c r="AM2446" s="150"/>
      <c r="AN2446" s="150"/>
      <c r="AO2446" s="150"/>
      <c r="AP2446" s="150"/>
      <c r="AQ2446" s="150"/>
      <c r="AR2446" s="150"/>
      <c r="AS2446" s="150"/>
      <c r="AT2446" s="150"/>
      <c r="AU2446" s="150"/>
      <c r="AV2446" s="150"/>
      <c r="AW2446" s="150"/>
      <c r="AX2446" s="150"/>
      <c r="AY2446" s="150"/>
      <c r="AZ2446" s="150"/>
      <c r="BA2446" s="150"/>
      <c r="BB2446" s="150"/>
      <c r="BC2446" s="150"/>
      <c r="BD2446" s="150"/>
      <c r="BE2446" s="150"/>
      <c r="BF2446" s="150"/>
      <c r="BG2446" s="150"/>
      <c r="BH2446" s="150"/>
    </row>
    <row r="2447" spans="1:60" outlineLevel="1" x14ac:dyDescent="0.2">
      <c r="A2447" s="157"/>
      <c r="B2447" s="158"/>
      <c r="C2447" s="199" t="s">
        <v>1457</v>
      </c>
      <c r="D2447" s="189"/>
      <c r="E2447" s="190">
        <v>-0.8</v>
      </c>
      <c r="F2447" s="159"/>
      <c r="G2447" s="159"/>
      <c r="H2447" s="159"/>
      <c r="I2447" s="159"/>
      <c r="J2447" s="159"/>
      <c r="K2447" s="159"/>
      <c r="L2447" s="159"/>
      <c r="M2447" s="159"/>
      <c r="N2447" s="159"/>
      <c r="O2447" s="159"/>
      <c r="P2447" s="159"/>
      <c r="Q2447" s="159"/>
      <c r="R2447" s="159"/>
      <c r="S2447" s="159"/>
      <c r="T2447" s="159"/>
      <c r="U2447" s="159"/>
      <c r="V2447" s="159"/>
      <c r="W2447" s="159"/>
      <c r="X2447" s="159"/>
      <c r="Y2447" s="150"/>
      <c r="Z2447" s="150"/>
      <c r="AA2447" s="150"/>
      <c r="AB2447" s="150"/>
      <c r="AC2447" s="150"/>
      <c r="AD2447" s="150"/>
      <c r="AE2447" s="150"/>
      <c r="AF2447" s="150"/>
      <c r="AG2447" s="150" t="s">
        <v>247</v>
      </c>
      <c r="AH2447" s="150">
        <v>0</v>
      </c>
      <c r="AI2447" s="150"/>
      <c r="AJ2447" s="150"/>
      <c r="AK2447" s="150"/>
      <c r="AL2447" s="150"/>
      <c r="AM2447" s="150"/>
      <c r="AN2447" s="150"/>
      <c r="AO2447" s="150"/>
      <c r="AP2447" s="150"/>
      <c r="AQ2447" s="150"/>
      <c r="AR2447" s="150"/>
      <c r="AS2447" s="150"/>
      <c r="AT2447" s="150"/>
      <c r="AU2447" s="150"/>
      <c r="AV2447" s="150"/>
      <c r="AW2447" s="150"/>
      <c r="AX2447" s="150"/>
      <c r="AY2447" s="150"/>
      <c r="AZ2447" s="150"/>
      <c r="BA2447" s="150"/>
      <c r="BB2447" s="150"/>
      <c r="BC2447" s="150"/>
      <c r="BD2447" s="150"/>
      <c r="BE2447" s="150"/>
      <c r="BF2447" s="150"/>
      <c r="BG2447" s="150"/>
      <c r="BH2447" s="150"/>
    </row>
    <row r="2448" spans="1:60" outlineLevel="1" x14ac:dyDescent="0.2">
      <c r="A2448" s="157"/>
      <c r="B2448" s="158"/>
      <c r="C2448" s="199" t="s">
        <v>2120</v>
      </c>
      <c r="D2448" s="189"/>
      <c r="E2448" s="190">
        <v>24.5</v>
      </c>
      <c r="F2448" s="159"/>
      <c r="G2448" s="159"/>
      <c r="H2448" s="159"/>
      <c r="I2448" s="159"/>
      <c r="J2448" s="159"/>
      <c r="K2448" s="159"/>
      <c r="L2448" s="159"/>
      <c r="M2448" s="159"/>
      <c r="N2448" s="159"/>
      <c r="O2448" s="159"/>
      <c r="P2448" s="159"/>
      <c r="Q2448" s="159"/>
      <c r="R2448" s="159"/>
      <c r="S2448" s="159"/>
      <c r="T2448" s="159"/>
      <c r="U2448" s="159"/>
      <c r="V2448" s="159"/>
      <c r="W2448" s="159"/>
      <c r="X2448" s="159"/>
      <c r="Y2448" s="150"/>
      <c r="Z2448" s="150"/>
      <c r="AA2448" s="150"/>
      <c r="AB2448" s="150"/>
      <c r="AC2448" s="150"/>
      <c r="AD2448" s="150"/>
      <c r="AE2448" s="150"/>
      <c r="AF2448" s="150"/>
      <c r="AG2448" s="150" t="s">
        <v>247</v>
      </c>
      <c r="AH2448" s="150">
        <v>0</v>
      </c>
      <c r="AI2448" s="150"/>
      <c r="AJ2448" s="150"/>
      <c r="AK2448" s="150"/>
      <c r="AL2448" s="150"/>
      <c r="AM2448" s="150"/>
      <c r="AN2448" s="150"/>
      <c r="AO2448" s="150"/>
      <c r="AP2448" s="150"/>
      <c r="AQ2448" s="150"/>
      <c r="AR2448" s="150"/>
      <c r="AS2448" s="150"/>
      <c r="AT2448" s="150"/>
      <c r="AU2448" s="150"/>
      <c r="AV2448" s="150"/>
      <c r="AW2448" s="150"/>
      <c r="AX2448" s="150"/>
      <c r="AY2448" s="150"/>
      <c r="AZ2448" s="150"/>
      <c r="BA2448" s="150"/>
      <c r="BB2448" s="150"/>
      <c r="BC2448" s="150"/>
      <c r="BD2448" s="150"/>
      <c r="BE2448" s="150"/>
      <c r="BF2448" s="150"/>
      <c r="BG2448" s="150"/>
      <c r="BH2448" s="150"/>
    </row>
    <row r="2449" spans="1:60" outlineLevel="1" x14ac:dyDescent="0.2">
      <c r="A2449" s="157"/>
      <c r="B2449" s="158"/>
      <c r="C2449" s="199" t="s">
        <v>2118</v>
      </c>
      <c r="D2449" s="189"/>
      <c r="E2449" s="190">
        <v>-1.2</v>
      </c>
      <c r="F2449" s="159"/>
      <c r="G2449" s="159"/>
      <c r="H2449" s="159"/>
      <c r="I2449" s="159"/>
      <c r="J2449" s="159"/>
      <c r="K2449" s="159"/>
      <c r="L2449" s="159"/>
      <c r="M2449" s="159"/>
      <c r="N2449" s="159"/>
      <c r="O2449" s="159"/>
      <c r="P2449" s="159"/>
      <c r="Q2449" s="159"/>
      <c r="R2449" s="159"/>
      <c r="S2449" s="159"/>
      <c r="T2449" s="159"/>
      <c r="U2449" s="159"/>
      <c r="V2449" s="159"/>
      <c r="W2449" s="159"/>
      <c r="X2449" s="159"/>
      <c r="Y2449" s="150"/>
      <c r="Z2449" s="150"/>
      <c r="AA2449" s="150"/>
      <c r="AB2449" s="150"/>
      <c r="AC2449" s="150"/>
      <c r="AD2449" s="150"/>
      <c r="AE2449" s="150"/>
      <c r="AF2449" s="150"/>
      <c r="AG2449" s="150" t="s">
        <v>247</v>
      </c>
      <c r="AH2449" s="150">
        <v>0</v>
      </c>
      <c r="AI2449" s="150"/>
      <c r="AJ2449" s="150"/>
      <c r="AK2449" s="150"/>
      <c r="AL2449" s="150"/>
      <c r="AM2449" s="150"/>
      <c r="AN2449" s="150"/>
      <c r="AO2449" s="150"/>
      <c r="AP2449" s="150"/>
      <c r="AQ2449" s="150"/>
      <c r="AR2449" s="150"/>
      <c r="AS2449" s="150"/>
      <c r="AT2449" s="150"/>
      <c r="AU2449" s="150"/>
      <c r="AV2449" s="150"/>
      <c r="AW2449" s="150"/>
      <c r="AX2449" s="150"/>
      <c r="AY2449" s="150"/>
      <c r="AZ2449" s="150"/>
      <c r="BA2449" s="150"/>
      <c r="BB2449" s="150"/>
      <c r="BC2449" s="150"/>
      <c r="BD2449" s="150"/>
      <c r="BE2449" s="150"/>
      <c r="BF2449" s="150"/>
      <c r="BG2449" s="150"/>
      <c r="BH2449" s="150"/>
    </row>
    <row r="2450" spans="1:60" outlineLevel="1" x14ac:dyDescent="0.2">
      <c r="A2450" s="157"/>
      <c r="B2450" s="158"/>
      <c r="C2450" s="199" t="s">
        <v>1560</v>
      </c>
      <c r="D2450" s="189"/>
      <c r="E2450" s="190">
        <v>18.05</v>
      </c>
      <c r="F2450" s="159"/>
      <c r="G2450" s="159"/>
      <c r="H2450" s="159"/>
      <c r="I2450" s="159"/>
      <c r="J2450" s="159"/>
      <c r="K2450" s="159"/>
      <c r="L2450" s="159"/>
      <c r="M2450" s="159"/>
      <c r="N2450" s="159"/>
      <c r="O2450" s="159"/>
      <c r="P2450" s="159"/>
      <c r="Q2450" s="159"/>
      <c r="R2450" s="159"/>
      <c r="S2450" s="159"/>
      <c r="T2450" s="159"/>
      <c r="U2450" s="159"/>
      <c r="V2450" s="159"/>
      <c r="W2450" s="159"/>
      <c r="X2450" s="159"/>
      <c r="Y2450" s="150"/>
      <c r="Z2450" s="150"/>
      <c r="AA2450" s="150"/>
      <c r="AB2450" s="150"/>
      <c r="AC2450" s="150"/>
      <c r="AD2450" s="150"/>
      <c r="AE2450" s="150"/>
      <c r="AF2450" s="150"/>
      <c r="AG2450" s="150" t="s">
        <v>247</v>
      </c>
      <c r="AH2450" s="150">
        <v>0</v>
      </c>
      <c r="AI2450" s="150"/>
      <c r="AJ2450" s="150"/>
      <c r="AK2450" s="150"/>
      <c r="AL2450" s="150"/>
      <c r="AM2450" s="150"/>
      <c r="AN2450" s="150"/>
      <c r="AO2450" s="150"/>
      <c r="AP2450" s="150"/>
      <c r="AQ2450" s="150"/>
      <c r="AR2450" s="150"/>
      <c r="AS2450" s="150"/>
      <c r="AT2450" s="150"/>
      <c r="AU2450" s="150"/>
      <c r="AV2450" s="150"/>
      <c r="AW2450" s="150"/>
      <c r="AX2450" s="150"/>
      <c r="AY2450" s="150"/>
      <c r="AZ2450" s="150"/>
      <c r="BA2450" s="150"/>
      <c r="BB2450" s="150"/>
      <c r="BC2450" s="150"/>
      <c r="BD2450" s="150"/>
      <c r="BE2450" s="150"/>
      <c r="BF2450" s="150"/>
      <c r="BG2450" s="150"/>
      <c r="BH2450" s="150"/>
    </row>
    <row r="2451" spans="1:60" outlineLevel="1" x14ac:dyDescent="0.2">
      <c r="A2451" s="157"/>
      <c r="B2451" s="158"/>
      <c r="C2451" s="199" t="s">
        <v>1467</v>
      </c>
      <c r="D2451" s="189"/>
      <c r="E2451" s="190">
        <v>-0.7</v>
      </c>
      <c r="F2451" s="159"/>
      <c r="G2451" s="159"/>
      <c r="H2451" s="159"/>
      <c r="I2451" s="159"/>
      <c r="J2451" s="159"/>
      <c r="K2451" s="159"/>
      <c r="L2451" s="159"/>
      <c r="M2451" s="159"/>
      <c r="N2451" s="159"/>
      <c r="O2451" s="159"/>
      <c r="P2451" s="159"/>
      <c r="Q2451" s="159"/>
      <c r="R2451" s="159"/>
      <c r="S2451" s="159"/>
      <c r="T2451" s="159"/>
      <c r="U2451" s="159"/>
      <c r="V2451" s="159"/>
      <c r="W2451" s="159"/>
      <c r="X2451" s="159"/>
      <c r="Y2451" s="150"/>
      <c r="Z2451" s="150"/>
      <c r="AA2451" s="150"/>
      <c r="AB2451" s="150"/>
      <c r="AC2451" s="150"/>
      <c r="AD2451" s="150"/>
      <c r="AE2451" s="150"/>
      <c r="AF2451" s="150"/>
      <c r="AG2451" s="150" t="s">
        <v>247</v>
      </c>
      <c r="AH2451" s="150">
        <v>0</v>
      </c>
      <c r="AI2451" s="150"/>
      <c r="AJ2451" s="150"/>
      <c r="AK2451" s="150"/>
      <c r="AL2451" s="150"/>
      <c r="AM2451" s="150"/>
      <c r="AN2451" s="150"/>
      <c r="AO2451" s="150"/>
      <c r="AP2451" s="150"/>
      <c r="AQ2451" s="150"/>
      <c r="AR2451" s="150"/>
      <c r="AS2451" s="150"/>
      <c r="AT2451" s="150"/>
      <c r="AU2451" s="150"/>
      <c r="AV2451" s="150"/>
      <c r="AW2451" s="150"/>
      <c r="AX2451" s="150"/>
      <c r="AY2451" s="150"/>
      <c r="AZ2451" s="150"/>
      <c r="BA2451" s="150"/>
      <c r="BB2451" s="150"/>
      <c r="BC2451" s="150"/>
      <c r="BD2451" s="150"/>
      <c r="BE2451" s="150"/>
      <c r="BF2451" s="150"/>
      <c r="BG2451" s="150"/>
      <c r="BH2451" s="150"/>
    </row>
    <row r="2452" spans="1:60" outlineLevel="1" x14ac:dyDescent="0.2">
      <c r="A2452" s="157"/>
      <c r="B2452" s="158"/>
      <c r="C2452" s="199" t="s">
        <v>2121</v>
      </c>
      <c r="D2452" s="189"/>
      <c r="E2452" s="190">
        <v>-4</v>
      </c>
      <c r="F2452" s="159"/>
      <c r="G2452" s="159"/>
      <c r="H2452" s="159"/>
      <c r="I2452" s="159"/>
      <c r="J2452" s="159"/>
      <c r="K2452" s="159"/>
      <c r="L2452" s="159"/>
      <c r="M2452" s="159"/>
      <c r="N2452" s="159"/>
      <c r="O2452" s="159"/>
      <c r="P2452" s="159"/>
      <c r="Q2452" s="159"/>
      <c r="R2452" s="159"/>
      <c r="S2452" s="159"/>
      <c r="T2452" s="159"/>
      <c r="U2452" s="159"/>
      <c r="V2452" s="159"/>
      <c r="W2452" s="159"/>
      <c r="X2452" s="159"/>
      <c r="Y2452" s="150"/>
      <c r="Z2452" s="150"/>
      <c r="AA2452" s="150"/>
      <c r="AB2452" s="150"/>
      <c r="AC2452" s="150"/>
      <c r="AD2452" s="150"/>
      <c r="AE2452" s="150"/>
      <c r="AF2452" s="150"/>
      <c r="AG2452" s="150" t="s">
        <v>247</v>
      </c>
      <c r="AH2452" s="150">
        <v>0</v>
      </c>
      <c r="AI2452" s="150"/>
      <c r="AJ2452" s="150"/>
      <c r="AK2452" s="150"/>
      <c r="AL2452" s="150"/>
      <c r="AM2452" s="150"/>
      <c r="AN2452" s="150"/>
      <c r="AO2452" s="150"/>
      <c r="AP2452" s="150"/>
      <c r="AQ2452" s="150"/>
      <c r="AR2452" s="150"/>
      <c r="AS2452" s="150"/>
      <c r="AT2452" s="150"/>
      <c r="AU2452" s="150"/>
      <c r="AV2452" s="150"/>
      <c r="AW2452" s="150"/>
      <c r="AX2452" s="150"/>
      <c r="AY2452" s="150"/>
      <c r="AZ2452" s="150"/>
      <c r="BA2452" s="150"/>
      <c r="BB2452" s="150"/>
      <c r="BC2452" s="150"/>
      <c r="BD2452" s="150"/>
      <c r="BE2452" s="150"/>
      <c r="BF2452" s="150"/>
      <c r="BG2452" s="150"/>
      <c r="BH2452" s="150"/>
    </row>
    <row r="2453" spans="1:60" outlineLevel="1" x14ac:dyDescent="0.2">
      <c r="A2453" s="157"/>
      <c r="B2453" s="158"/>
      <c r="C2453" s="199" t="s">
        <v>1464</v>
      </c>
      <c r="D2453" s="189"/>
      <c r="E2453" s="190">
        <v>-0.9</v>
      </c>
      <c r="F2453" s="159"/>
      <c r="G2453" s="159"/>
      <c r="H2453" s="159"/>
      <c r="I2453" s="159"/>
      <c r="J2453" s="159"/>
      <c r="K2453" s="159"/>
      <c r="L2453" s="159"/>
      <c r="M2453" s="159"/>
      <c r="N2453" s="159"/>
      <c r="O2453" s="159"/>
      <c r="P2453" s="159"/>
      <c r="Q2453" s="159"/>
      <c r="R2453" s="159"/>
      <c r="S2453" s="159"/>
      <c r="T2453" s="159"/>
      <c r="U2453" s="159"/>
      <c r="V2453" s="159"/>
      <c r="W2453" s="159"/>
      <c r="X2453" s="159"/>
      <c r="Y2453" s="150"/>
      <c r="Z2453" s="150"/>
      <c r="AA2453" s="150"/>
      <c r="AB2453" s="150"/>
      <c r="AC2453" s="150"/>
      <c r="AD2453" s="150"/>
      <c r="AE2453" s="150"/>
      <c r="AF2453" s="150"/>
      <c r="AG2453" s="150" t="s">
        <v>247</v>
      </c>
      <c r="AH2453" s="150">
        <v>0</v>
      </c>
      <c r="AI2453" s="150"/>
      <c r="AJ2453" s="150"/>
      <c r="AK2453" s="150"/>
      <c r="AL2453" s="150"/>
      <c r="AM2453" s="150"/>
      <c r="AN2453" s="150"/>
      <c r="AO2453" s="150"/>
      <c r="AP2453" s="150"/>
      <c r="AQ2453" s="150"/>
      <c r="AR2453" s="150"/>
      <c r="AS2453" s="150"/>
      <c r="AT2453" s="150"/>
      <c r="AU2453" s="150"/>
      <c r="AV2453" s="150"/>
      <c r="AW2453" s="150"/>
      <c r="AX2453" s="150"/>
      <c r="AY2453" s="150"/>
      <c r="AZ2453" s="150"/>
      <c r="BA2453" s="150"/>
      <c r="BB2453" s="150"/>
      <c r="BC2453" s="150"/>
      <c r="BD2453" s="150"/>
      <c r="BE2453" s="150"/>
      <c r="BF2453" s="150"/>
      <c r="BG2453" s="150"/>
      <c r="BH2453" s="150"/>
    </row>
    <row r="2454" spans="1:60" outlineLevel="1" x14ac:dyDescent="0.2">
      <c r="A2454" s="157"/>
      <c r="B2454" s="158"/>
      <c r="C2454" s="199" t="s">
        <v>2122</v>
      </c>
      <c r="D2454" s="189"/>
      <c r="E2454" s="190">
        <v>-1.1000000000000001</v>
      </c>
      <c r="F2454" s="159"/>
      <c r="G2454" s="159"/>
      <c r="H2454" s="159"/>
      <c r="I2454" s="159"/>
      <c r="J2454" s="159"/>
      <c r="K2454" s="159"/>
      <c r="L2454" s="159"/>
      <c r="M2454" s="159"/>
      <c r="N2454" s="159"/>
      <c r="O2454" s="159"/>
      <c r="P2454" s="159"/>
      <c r="Q2454" s="159"/>
      <c r="R2454" s="159"/>
      <c r="S2454" s="159"/>
      <c r="T2454" s="159"/>
      <c r="U2454" s="159"/>
      <c r="V2454" s="159"/>
      <c r="W2454" s="159"/>
      <c r="X2454" s="159"/>
      <c r="Y2454" s="150"/>
      <c r="Z2454" s="150"/>
      <c r="AA2454" s="150"/>
      <c r="AB2454" s="150"/>
      <c r="AC2454" s="150"/>
      <c r="AD2454" s="150"/>
      <c r="AE2454" s="150"/>
      <c r="AF2454" s="150"/>
      <c r="AG2454" s="150" t="s">
        <v>247</v>
      </c>
      <c r="AH2454" s="150">
        <v>0</v>
      </c>
      <c r="AI2454" s="150"/>
      <c r="AJ2454" s="150"/>
      <c r="AK2454" s="150"/>
      <c r="AL2454" s="150"/>
      <c r="AM2454" s="150"/>
      <c r="AN2454" s="150"/>
      <c r="AO2454" s="150"/>
      <c r="AP2454" s="150"/>
      <c r="AQ2454" s="150"/>
      <c r="AR2454" s="150"/>
      <c r="AS2454" s="150"/>
      <c r="AT2454" s="150"/>
      <c r="AU2454" s="150"/>
      <c r="AV2454" s="150"/>
      <c r="AW2454" s="150"/>
      <c r="AX2454" s="150"/>
      <c r="AY2454" s="150"/>
      <c r="AZ2454" s="150"/>
      <c r="BA2454" s="150"/>
      <c r="BB2454" s="150"/>
      <c r="BC2454" s="150"/>
      <c r="BD2454" s="150"/>
      <c r="BE2454" s="150"/>
      <c r="BF2454" s="150"/>
      <c r="BG2454" s="150"/>
      <c r="BH2454" s="150"/>
    </row>
    <row r="2455" spans="1:60" outlineLevel="1" x14ac:dyDescent="0.2">
      <c r="A2455" s="157"/>
      <c r="B2455" s="158"/>
      <c r="C2455" s="199" t="s">
        <v>1553</v>
      </c>
      <c r="D2455" s="189"/>
      <c r="E2455" s="190">
        <v>9.9499999999999993</v>
      </c>
      <c r="F2455" s="159"/>
      <c r="G2455" s="159"/>
      <c r="H2455" s="159"/>
      <c r="I2455" s="159"/>
      <c r="J2455" s="159"/>
      <c r="K2455" s="159"/>
      <c r="L2455" s="159"/>
      <c r="M2455" s="159"/>
      <c r="N2455" s="159"/>
      <c r="O2455" s="159"/>
      <c r="P2455" s="159"/>
      <c r="Q2455" s="159"/>
      <c r="R2455" s="159"/>
      <c r="S2455" s="159"/>
      <c r="T2455" s="159"/>
      <c r="U2455" s="159"/>
      <c r="V2455" s="159"/>
      <c r="W2455" s="159"/>
      <c r="X2455" s="159"/>
      <c r="Y2455" s="150"/>
      <c r="Z2455" s="150"/>
      <c r="AA2455" s="150"/>
      <c r="AB2455" s="150"/>
      <c r="AC2455" s="150"/>
      <c r="AD2455" s="150"/>
      <c r="AE2455" s="150"/>
      <c r="AF2455" s="150"/>
      <c r="AG2455" s="150" t="s">
        <v>247</v>
      </c>
      <c r="AH2455" s="150">
        <v>0</v>
      </c>
      <c r="AI2455" s="150"/>
      <c r="AJ2455" s="150"/>
      <c r="AK2455" s="150"/>
      <c r="AL2455" s="150"/>
      <c r="AM2455" s="150"/>
      <c r="AN2455" s="150"/>
      <c r="AO2455" s="150"/>
      <c r="AP2455" s="150"/>
      <c r="AQ2455" s="150"/>
      <c r="AR2455" s="150"/>
      <c r="AS2455" s="150"/>
      <c r="AT2455" s="150"/>
      <c r="AU2455" s="150"/>
      <c r="AV2455" s="150"/>
      <c r="AW2455" s="150"/>
      <c r="AX2455" s="150"/>
      <c r="AY2455" s="150"/>
      <c r="AZ2455" s="150"/>
      <c r="BA2455" s="150"/>
      <c r="BB2455" s="150"/>
      <c r="BC2455" s="150"/>
      <c r="BD2455" s="150"/>
      <c r="BE2455" s="150"/>
      <c r="BF2455" s="150"/>
      <c r="BG2455" s="150"/>
      <c r="BH2455" s="150"/>
    </row>
    <row r="2456" spans="1:60" outlineLevel="1" x14ac:dyDescent="0.2">
      <c r="A2456" s="157"/>
      <c r="B2456" s="158"/>
      <c r="C2456" s="199" t="s">
        <v>2123</v>
      </c>
      <c r="D2456" s="189"/>
      <c r="E2456" s="190">
        <v>-1.4</v>
      </c>
      <c r="F2456" s="159"/>
      <c r="G2456" s="159"/>
      <c r="H2456" s="159"/>
      <c r="I2456" s="159"/>
      <c r="J2456" s="159"/>
      <c r="K2456" s="159"/>
      <c r="L2456" s="159"/>
      <c r="M2456" s="159"/>
      <c r="N2456" s="159"/>
      <c r="O2456" s="159"/>
      <c r="P2456" s="159"/>
      <c r="Q2456" s="159"/>
      <c r="R2456" s="159"/>
      <c r="S2456" s="159"/>
      <c r="T2456" s="159"/>
      <c r="U2456" s="159"/>
      <c r="V2456" s="159"/>
      <c r="W2456" s="159"/>
      <c r="X2456" s="159"/>
      <c r="Y2456" s="150"/>
      <c r="Z2456" s="150"/>
      <c r="AA2456" s="150"/>
      <c r="AB2456" s="150"/>
      <c r="AC2456" s="150"/>
      <c r="AD2456" s="150"/>
      <c r="AE2456" s="150"/>
      <c r="AF2456" s="150"/>
      <c r="AG2456" s="150" t="s">
        <v>247</v>
      </c>
      <c r="AH2456" s="150">
        <v>0</v>
      </c>
      <c r="AI2456" s="150"/>
      <c r="AJ2456" s="150"/>
      <c r="AK2456" s="150"/>
      <c r="AL2456" s="150"/>
      <c r="AM2456" s="150"/>
      <c r="AN2456" s="150"/>
      <c r="AO2456" s="150"/>
      <c r="AP2456" s="150"/>
      <c r="AQ2456" s="150"/>
      <c r="AR2456" s="150"/>
      <c r="AS2456" s="150"/>
      <c r="AT2456" s="150"/>
      <c r="AU2456" s="150"/>
      <c r="AV2456" s="150"/>
      <c r="AW2456" s="150"/>
      <c r="AX2456" s="150"/>
      <c r="AY2456" s="150"/>
      <c r="AZ2456" s="150"/>
      <c r="BA2456" s="150"/>
      <c r="BB2456" s="150"/>
      <c r="BC2456" s="150"/>
      <c r="BD2456" s="150"/>
      <c r="BE2456" s="150"/>
      <c r="BF2456" s="150"/>
      <c r="BG2456" s="150"/>
      <c r="BH2456" s="150"/>
    </row>
    <row r="2457" spans="1:60" outlineLevel="1" x14ac:dyDescent="0.2">
      <c r="A2457" s="157"/>
      <c r="B2457" s="158"/>
      <c r="C2457" s="199" t="s">
        <v>1457</v>
      </c>
      <c r="D2457" s="189"/>
      <c r="E2457" s="190">
        <v>-0.8</v>
      </c>
      <c r="F2457" s="159"/>
      <c r="G2457" s="159"/>
      <c r="H2457" s="159"/>
      <c r="I2457" s="159"/>
      <c r="J2457" s="159"/>
      <c r="K2457" s="159"/>
      <c r="L2457" s="159"/>
      <c r="M2457" s="159"/>
      <c r="N2457" s="159"/>
      <c r="O2457" s="159"/>
      <c r="P2457" s="159"/>
      <c r="Q2457" s="159"/>
      <c r="R2457" s="159"/>
      <c r="S2457" s="159"/>
      <c r="T2457" s="159"/>
      <c r="U2457" s="159"/>
      <c r="V2457" s="159"/>
      <c r="W2457" s="159"/>
      <c r="X2457" s="159"/>
      <c r="Y2457" s="150"/>
      <c r="Z2457" s="150"/>
      <c r="AA2457" s="150"/>
      <c r="AB2457" s="150"/>
      <c r="AC2457" s="150"/>
      <c r="AD2457" s="150"/>
      <c r="AE2457" s="150"/>
      <c r="AF2457" s="150"/>
      <c r="AG2457" s="150" t="s">
        <v>247</v>
      </c>
      <c r="AH2457" s="150">
        <v>0</v>
      </c>
      <c r="AI2457" s="150"/>
      <c r="AJ2457" s="150"/>
      <c r="AK2457" s="150"/>
      <c r="AL2457" s="150"/>
      <c r="AM2457" s="150"/>
      <c r="AN2457" s="150"/>
      <c r="AO2457" s="150"/>
      <c r="AP2457" s="150"/>
      <c r="AQ2457" s="150"/>
      <c r="AR2457" s="150"/>
      <c r="AS2457" s="150"/>
      <c r="AT2457" s="150"/>
      <c r="AU2457" s="150"/>
      <c r="AV2457" s="150"/>
      <c r="AW2457" s="150"/>
      <c r="AX2457" s="150"/>
      <c r="AY2457" s="150"/>
      <c r="AZ2457" s="150"/>
      <c r="BA2457" s="150"/>
      <c r="BB2457" s="150"/>
      <c r="BC2457" s="150"/>
      <c r="BD2457" s="150"/>
      <c r="BE2457" s="150"/>
      <c r="BF2457" s="150"/>
      <c r="BG2457" s="150"/>
      <c r="BH2457" s="150"/>
    </row>
    <row r="2458" spans="1:60" outlineLevel="1" x14ac:dyDescent="0.2">
      <c r="A2458" s="157"/>
      <c r="B2458" s="158"/>
      <c r="C2458" s="199" t="s">
        <v>1556</v>
      </c>
      <c r="D2458" s="189"/>
      <c r="E2458" s="190">
        <v>6.85</v>
      </c>
      <c r="F2458" s="159"/>
      <c r="G2458" s="159"/>
      <c r="H2458" s="159"/>
      <c r="I2458" s="159"/>
      <c r="J2458" s="159"/>
      <c r="K2458" s="159"/>
      <c r="L2458" s="159"/>
      <c r="M2458" s="159"/>
      <c r="N2458" s="159"/>
      <c r="O2458" s="159"/>
      <c r="P2458" s="159"/>
      <c r="Q2458" s="159"/>
      <c r="R2458" s="159"/>
      <c r="S2458" s="159"/>
      <c r="T2458" s="159"/>
      <c r="U2458" s="159"/>
      <c r="V2458" s="159"/>
      <c r="W2458" s="159"/>
      <c r="X2458" s="159"/>
      <c r="Y2458" s="150"/>
      <c r="Z2458" s="150"/>
      <c r="AA2458" s="150"/>
      <c r="AB2458" s="150"/>
      <c r="AC2458" s="150"/>
      <c r="AD2458" s="150"/>
      <c r="AE2458" s="150"/>
      <c r="AF2458" s="150"/>
      <c r="AG2458" s="150" t="s">
        <v>247</v>
      </c>
      <c r="AH2458" s="150">
        <v>0</v>
      </c>
      <c r="AI2458" s="150"/>
      <c r="AJ2458" s="150"/>
      <c r="AK2458" s="150"/>
      <c r="AL2458" s="150"/>
      <c r="AM2458" s="150"/>
      <c r="AN2458" s="150"/>
      <c r="AO2458" s="150"/>
      <c r="AP2458" s="150"/>
      <c r="AQ2458" s="150"/>
      <c r="AR2458" s="150"/>
      <c r="AS2458" s="150"/>
      <c r="AT2458" s="150"/>
      <c r="AU2458" s="150"/>
      <c r="AV2458" s="150"/>
      <c r="AW2458" s="150"/>
      <c r="AX2458" s="150"/>
      <c r="AY2458" s="150"/>
      <c r="AZ2458" s="150"/>
      <c r="BA2458" s="150"/>
      <c r="BB2458" s="150"/>
      <c r="BC2458" s="150"/>
      <c r="BD2458" s="150"/>
      <c r="BE2458" s="150"/>
      <c r="BF2458" s="150"/>
      <c r="BG2458" s="150"/>
      <c r="BH2458" s="150"/>
    </row>
    <row r="2459" spans="1:60" outlineLevel="1" x14ac:dyDescent="0.2">
      <c r="A2459" s="157"/>
      <c r="B2459" s="158"/>
      <c r="C2459" s="199" t="s">
        <v>1457</v>
      </c>
      <c r="D2459" s="189"/>
      <c r="E2459" s="190">
        <v>-0.8</v>
      </c>
      <c r="F2459" s="159"/>
      <c r="G2459" s="159"/>
      <c r="H2459" s="159"/>
      <c r="I2459" s="159"/>
      <c r="J2459" s="159"/>
      <c r="K2459" s="159"/>
      <c r="L2459" s="159"/>
      <c r="M2459" s="159"/>
      <c r="N2459" s="159"/>
      <c r="O2459" s="159"/>
      <c r="P2459" s="159"/>
      <c r="Q2459" s="159"/>
      <c r="R2459" s="159"/>
      <c r="S2459" s="159"/>
      <c r="T2459" s="159"/>
      <c r="U2459" s="159"/>
      <c r="V2459" s="159"/>
      <c r="W2459" s="159"/>
      <c r="X2459" s="159"/>
      <c r="Y2459" s="150"/>
      <c r="Z2459" s="150"/>
      <c r="AA2459" s="150"/>
      <c r="AB2459" s="150"/>
      <c r="AC2459" s="150"/>
      <c r="AD2459" s="150"/>
      <c r="AE2459" s="150"/>
      <c r="AF2459" s="150"/>
      <c r="AG2459" s="150" t="s">
        <v>247</v>
      </c>
      <c r="AH2459" s="150">
        <v>0</v>
      </c>
      <c r="AI2459" s="150"/>
      <c r="AJ2459" s="150"/>
      <c r="AK2459" s="150"/>
      <c r="AL2459" s="150"/>
      <c r="AM2459" s="150"/>
      <c r="AN2459" s="150"/>
      <c r="AO2459" s="150"/>
      <c r="AP2459" s="150"/>
      <c r="AQ2459" s="150"/>
      <c r="AR2459" s="150"/>
      <c r="AS2459" s="150"/>
      <c r="AT2459" s="150"/>
      <c r="AU2459" s="150"/>
      <c r="AV2459" s="150"/>
      <c r="AW2459" s="150"/>
      <c r="AX2459" s="150"/>
      <c r="AY2459" s="150"/>
      <c r="AZ2459" s="150"/>
      <c r="BA2459" s="150"/>
      <c r="BB2459" s="150"/>
      <c r="BC2459" s="150"/>
      <c r="BD2459" s="150"/>
      <c r="BE2459" s="150"/>
      <c r="BF2459" s="150"/>
      <c r="BG2459" s="150"/>
      <c r="BH2459" s="150"/>
    </row>
    <row r="2460" spans="1:60" outlineLevel="1" x14ac:dyDescent="0.2">
      <c r="A2460" s="157"/>
      <c r="B2460" s="158"/>
      <c r="C2460" s="199" t="s">
        <v>1563</v>
      </c>
      <c r="D2460" s="189"/>
      <c r="E2460" s="190">
        <v>8.99</v>
      </c>
      <c r="F2460" s="159"/>
      <c r="G2460" s="159"/>
      <c r="H2460" s="159"/>
      <c r="I2460" s="159"/>
      <c r="J2460" s="159"/>
      <c r="K2460" s="159"/>
      <c r="L2460" s="159"/>
      <c r="M2460" s="159"/>
      <c r="N2460" s="159"/>
      <c r="O2460" s="159"/>
      <c r="P2460" s="159"/>
      <c r="Q2460" s="159"/>
      <c r="R2460" s="159"/>
      <c r="S2460" s="159"/>
      <c r="T2460" s="159"/>
      <c r="U2460" s="159"/>
      <c r="V2460" s="159"/>
      <c r="W2460" s="159"/>
      <c r="X2460" s="159"/>
      <c r="Y2460" s="150"/>
      <c r="Z2460" s="150"/>
      <c r="AA2460" s="150"/>
      <c r="AB2460" s="150"/>
      <c r="AC2460" s="150"/>
      <c r="AD2460" s="150"/>
      <c r="AE2460" s="150"/>
      <c r="AF2460" s="150"/>
      <c r="AG2460" s="150" t="s">
        <v>247</v>
      </c>
      <c r="AH2460" s="150">
        <v>0</v>
      </c>
      <c r="AI2460" s="150"/>
      <c r="AJ2460" s="150"/>
      <c r="AK2460" s="150"/>
      <c r="AL2460" s="150"/>
      <c r="AM2460" s="150"/>
      <c r="AN2460" s="150"/>
      <c r="AO2460" s="150"/>
      <c r="AP2460" s="150"/>
      <c r="AQ2460" s="150"/>
      <c r="AR2460" s="150"/>
      <c r="AS2460" s="150"/>
      <c r="AT2460" s="150"/>
      <c r="AU2460" s="150"/>
      <c r="AV2460" s="150"/>
      <c r="AW2460" s="150"/>
      <c r="AX2460" s="150"/>
      <c r="AY2460" s="150"/>
      <c r="AZ2460" s="150"/>
      <c r="BA2460" s="150"/>
      <c r="BB2460" s="150"/>
      <c r="BC2460" s="150"/>
      <c r="BD2460" s="150"/>
      <c r="BE2460" s="150"/>
      <c r="BF2460" s="150"/>
      <c r="BG2460" s="150"/>
      <c r="BH2460" s="150"/>
    </row>
    <row r="2461" spans="1:60" outlineLevel="1" x14ac:dyDescent="0.2">
      <c r="A2461" s="157"/>
      <c r="B2461" s="158"/>
      <c r="C2461" s="199" t="s">
        <v>1457</v>
      </c>
      <c r="D2461" s="189"/>
      <c r="E2461" s="190">
        <v>-0.8</v>
      </c>
      <c r="F2461" s="159"/>
      <c r="G2461" s="159"/>
      <c r="H2461" s="159"/>
      <c r="I2461" s="159"/>
      <c r="J2461" s="159"/>
      <c r="K2461" s="159"/>
      <c r="L2461" s="159"/>
      <c r="M2461" s="159"/>
      <c r="N2461" s="159"/>
      <c r="O2461" s="159"/>
      <c r="P2461" s="159"/>
      <c r="Q2461" s="159"/>
      <c r="R2461" s="159"/>
      <c r="S2461" s="159"/>
      <c r="T2461" s="159"/>
      <c r="U2461" s="159"/>
      <c r="V2461" s="159"/>
      <c r="W2461" s="159"/>
      <c r="X2461" s="159"/>
      <c r="Y2461" s="150"/>
      <c r="Z2461" s="150"/>
      <c r="AA2461" s="150"/>
      <c r="AB2461" s="150"/>
      <c r="AC2461" s="150"/>
      <c r="AD2461" s="150"/>
      <c r="AE2461" s="150"/>
      <c r="AF2461" s="150"/>
      <c r="AG2461" s="150" t="s">
        <v>247</v>
      </c>
      <c r="AH2461" s="150">
        <v>0</v>
      </c>
      <c r="AI2461" s="150"/>
      <c r="AJ2461" s="150"/>
      <c r="AK2461" s="150"/>
      <c r="AL2461" s="150"/>
      <c r="AM2461" s="150"/>
      <c r="AN2461" s="150"/>
      <c r="AO2461" s="150"/>
      <c r="AP2461" s="150"/>
      <c r="AQ2461" s="150"/>
      <c r="AR2461" s="150"/>
      <c r="AS2461" s="150"/>
      <c r="AT2461" s="150"/>
      <c r="AU2461" s="150"/>
      <c r="AV2461" s="150"/>
      <c r="AW2461" s="150"/>
      <c r="AX2461" s="150"/>
      <c r="AY2461" s="150"/>
      <c r="AZ2461" s="150"/>
      <c r="BA2461" s="150"/>
      <c r="BB2461" s="150"/>
      <c r="BC2461" s="150"/>
      <c r="BD2461" s="150"/>
      <c r="BE2461" s="150"/>
      <c r="BF2461" s="150"/>
      <c r="BG2461" s="150"/>
      <c r="BH2461" s="150"/>
    </row>
    <row r="2462" spans="1:60" outlineLevel="1" x14ac:dyDescent="0.2">
      <c r="A2462" s="157"/>
      <c r="B2462" s="158"/>
      <c r="C2462" s="199" t="s">
        <v>1564</v>
      </c>
      <c r="D2462" s="189"/>
      <c r="E2462" s="190">
        <v>8.14</v>
      </c>
      <c r="F2462" s="159"/>
      <c r="G2462" s="159"/>
      <c r="H2462" s="159"/>
      <c r="I2462" s="159"/>
      <c r="J2462" s="159"/>
      <c r="K2462" s="159"/>
      <c r="L2462" s="159"/>
      <c r="M2462" s="159"/>
      <c r="N2462" s="159"/>
      <c r="O2462" s="159"/>
      <c r="P2462" s="159"/>
      <c r="Q2462" s="159"/>
      <c r="R2462" s="159"/>
      <c r="S2462" s="159"/>
      <c r="T2462" s="159"/>
      <c r="U2462" s="159"/>
      <c r="V2462" s="159"/>
      <c r="W2462" s="159"/>
      <c r="X2462" s="159"/>
      <c r="Y2462" s="150"/>
      <c r="Z2462" s="150"/>
      <c r="AA2462" s="150"/>
      <c r="AB2462" s="150"/>
      <c r="AC2462" s="150"/>
      <c r="AD2462" s="150"/>
      <c r="AE2462" s="150"/>
      <c r="AF2462" s="150"/>
      <c r="AG2462" s="150" t="s">
        <v>247</v>
      </c>
      <c r="AH2462" s="150">
        <v>0</v>
      </c>
      <c r="AI2462" s="150"/>
      <c r="AJ2462" s="150"/>
      <c r="AK2462" s="150"/>
      <c r="AL2462" s="150"/>
      <c r="AM2462" s="150"/>
      <c r="AN2462" s="150"/>
      <c r="AO2462" s="150"/>
      <c r="AP2462" s="150"/>
      <c r="AQ2462" s="150"/>
      <c r="AR2462" s="150"/>
      <c r="AS2462" s="150"/>
      <c r="AT2462" s="150"/>
      <c r="AU2462" s="150"/>
      <c r="AV2462" s="150"/>
      <c r="AW2462" s="150"/>
      <c r="AX2462" s="150"/>
      <c r="AY2462" s="150"/>
      <c r="AZ2462" s="150"/>
      <c r="BA2462" s="150"/>
      <c r="BB2462" s="150"/>
      <c r="BC2462" s="150"/>
      <c r="BD2462" s="150"/>
      <c r="BE2462" s="150"/>
      <c r="BF2462" s="150"/>
      <c r="BG2462" s="150"/>
      <c r="BH2462" s="150"/>
    </row>
    <row r="2463" spans="1:60" outlineLevel="1" x14ac:dyDescent="0.2">
      <c r="A2463" s="157"/>
      <c r="B2463" s="158"/>
      <c r="C2463" s="199" t="s">
        <v>1457</v>
      </c>
      <c r="D2463" s="189"/>
      <c r="E2463" s="190">
        <v>-0.8</v>
      </c>
      <c r="F2463" s="159"/>
      <c r="G2463" s="159"/>
      <c r="H2463" s="159"/>
      <c r="I2463" s="159"/>
      <c r="J2463" s="159"/>
      <c r="K2463" s="159"/>
      <c r="L2463" s="159"/>
      <c r="M2463" s="159"/>
      <c r="N2463" s="159"/>
      <c r="O2463" s="159"/>
      <c r="P2463" s="159"/>
      <c r="Q2463" s="159"/>
      <c r="R2463" s="159"/>
      <c r="S2463" s="159"/>
      <c r="T2463" s="159"/>
      <c r="U2463" s="159"/>
      <c r="V2463" s="159"/>
      <c r="W2463" s="159"/>
      <c r="X2463" s="159"/>
      <c r="Y2463" s="150"/>
      <c r="Z2463" s="150"/>
      <c r="AA2463" s="150"/>
      <c r="AB2463" s="150"/>
      <c r="AC2463" s="150"/>
      <c r="AD2463" s="150"/>
      <c r="AE2463" s="150"/>
      <c r="AF2463" s="150"/>
      <c r="AG2463" s="150" t="s">
        <v>247</v>
      </c>
      <c r="AH2463" s="150">
        <v>0</v>
      </c>
      <c r="AI2463" s="150"/>
      <c r="AJ2463" s="150"/>
      <c r="AK2463" s="150"/>
      <c r="AL2463" s="150"/>
      <c r="AM2463" s="150"/>
      <c r="AN2463" s="150"/>
      <c r="AO2463" s="150"/>
      <c r="AP2463" s="150"/>
      <c r="AQ2463" s="150"/>
      <c r="AR2463" s="150"/>
      <c r="AS2463" s="150"/>
      <c r="AT2463" s="150"/>
      <c r="AU2463" s="150"/>
      <c r="AV2463" s="150"/>
      <c r="AW2463" s="150"/>
      <c r="AX2463" s="150"/>
      <c r="AY2463" s="150"/>
      <c r="AZ2463" s="150"/>
      <c r="BA2463" s="150"/>
      <c r="BB2463" s="150"/>
      <c r="BC2463" s="150"/>
      <c r="BD2463" s="150"/>
      <c r="BE2463" s="150"/>
      <c r="BF2463" s="150"/>
      <c r="BG2463" s="150"/>
      <c r="BH2463" s="150"/>
    </row>
    <row r="2464" spans="1:60" outlineLevel="1" x14ac:dyDescent="0.2">
      <c r="A2464" s="167">
        <v>372</v>
      </c>
      <c r="B2464" s="168" t="s">
        <v>2124</v>
      </c>
      <c r="C2464" s="184" t="s">
        <v>2125</v>
      </c>
      <c r="D2464" s="169" t="s">
        <v>353</v>
      </c>
      <c r="E2464" s="170">
        <v>75.930000000000007</v>
      </c>
      <c r="F2464" s="171">
        <v>92.9</v>
      </c>
      <c r="G2464" s="172">
        <f>ROUND(E2464*F2464,2)</f>
        <v>7053.9</v>
      </c>
      <c r="H2464" s="171">
        <v>5.42</v>
      </c>
      <c r="I2464" s="172">
        <f>ROUND(E2464*H2464,2)</f>
        <v>411.54</v>
      </c>
      <c r="J2464" s="171">
        <v>87.48</v>
      </c>
      <c r="K2464" s="172">
        <f>ROUND(E2464*J2464,2)</f>
        <v>6642.36</v>
      </c>
      <c r="L2464" s="172">
        <v>21</v>
      </c>
      <c r="M2464" s="172">
        <f>G2464*(1+L2464/100)</f>
        <v>8535.2189999999991</v>
      </c>
      <c r="N2464" s="172">
        <v>0</v>
      </c>
      <c r="O2464" s="172">
        <f>ROUND(E2464*N2464,2)</f>
        <v>0</v>
      </c>
      <c r="P2464" s="172">
        <v>0</v>
      </c>
      <c r="Q2464" s="172">
        <f>ROUND(E2464*P2464,2)</f>
        <v>0</v>
      </c>
      <c r="R2464" s="172" t="s">
        <v>2114</v>
      </c>
      <c r="S2464" s="172" t="s">
        <v>201</v>
      </c>
      <c r="T2464" s="173" t="s">
        <v>201</v>
      </c>
      <c r="U2464" s="159">
        <v>0.154</v>
      </c>
      <c r="V2464" s="159">
        <f>ROUND(E2464*U2464,2)</f>
        <v>11.69</v>
      </c>
      <c r="W2464" s="159"/>
      <c r="X2464" s="159" t="s">
        <v>242</v>
      </c>
      <c r="Y2464" s="150"/>
      <c r="Z2464" s="150"/>
      <c r="AA2464" s="150"/>
      <c r="AB2464" s="150"/>
      <c r="AC2464" s="150"/>
      <c r="AD2464" s="150"/>
      <c r="AE2464" s="150"/>
      <c r="AF2464" s="150"/>
      <c r="AG2464" s="150" t="s">
        <v>243</v>
      </c>
      <c r="AH2464" s="150"/>
      <c r="AI2464" s="150"/>
      <c r="AJ2464" s="150"/>
      <c r="AK2464" s="150"/>
      <c r="AL2464" s="150"/>
      <c r="AM2464" s="150"/>
      <c r="AN2464" s="150"/>
      <c r="AO2464" s="150"/>
      <c r="AP2464" s="150"/>
      <c r="AQ2464" s="150"/>
      <c r="AR2464" s="150"/>
      <c r="AS2464" s="150"/>
      <c r="AT2464" s="150"/>
      <c r="AU2464" s="150"/>
      <c r="AV2464" s="150"/>
      <c r="AW2464" s="150"/>
      <c r="AX2464" s="150"/>
      <c r="AY2464" s="150"/>
      <c r="AZ2464" s="150"/>
      <c r="BA2464" s="150"/>
      <c r="BB2464" s="150"/>
      <c r="BC2464" s="150"/>
      <c r="BD2464" s="150"/>
      <c r="BE2464" s="150"/>
      <c r="BF2464" s="150"/>
      <c r="BG2464" s="150"/>
      <c r="BH2464" s="150"/>
    </row>
    <row r="2465" spans="1:60" outlineLevel="1" x14ac:dyDescent="0.2">
      <c r="A2465" s="157"/>
      <c r="B2465" s="158"/>
      <c r="C2465" s="199" t="s">
        <v>2126</v>
      </c>
      <c r="D2465" s="189"/>
      <c r="E2465" s="190">
        <v>75.930000000000007</v>
      </c>
      <c r="F2465" s="159"/>
      <c r="G2465" s="159"/>
      <c r="H2465" s="159"/>
      <c r="I2465" s="159"/>
      <c r="J2465" s="159"/>
      <c r="K2465" s="159"/>
      <c r="L2465" s="159"/>
      <c r="M2465" s="159"/>
      <c r="N2465" s="159"/>
      <c r="O2465" s="159"/>
      <c r="P2465" s="159"/>
      <c r="Q2465" s="159"/>
      <c r="R2465" s="159"/>
      <c r="S2465" s="159"/>
      <c r="T2465" s="159"/>
      <c r="U2465" s="159"/>
      <c r="V2465" s="159"/>
      <c r="W2465" s="159"/>
      <c r="X2465" s="159"/>
      <c r="Y2465" s="150"/>
      <c r="Z2465" s="150"/>
      <c r="AA2465" s="150"/>
      <c r="AB2465" s="150"/>
      <c r="AC2465" s="150"/>
      <c r="AD2465" s="150"/>
      <c r="AE2465" s="150"/>
      <c r="AF2465" s="150"/>
      <c r="AG2465" s="150" t="s">
        <v>247</v>
      </c>
      <c r="AH2465" s="150">
        <v>5</v>
      </c>
      <c r="AI2465" s="150"/>
      <c r="AJ2465" s="150"/>
      <c r="AK2465" s="150"/>
      <c r="AL2465" s="150"/>
      <c r="AM2465" s="150"/>
      <c r="AN2465" s="150"/>
      <c r="AO2465" s="150"/>
      <c r="AP2465" s="150"/>
      <c r="AQ2465" s="150"/>
      <c r="AR2465" s="150"/>
      <c r="AS2465" s="150"/>
      <c r="AT2465" s="150"/>
      <c r="AU2465" s="150"/>
      <c r="AV2465" s="150"/>
      <c r="AW2465" s="150"/>
      <c r="AX2465" s="150"/>
      <c r="AY2465" s="150"/>
      <c r="AZ2465" s="150"/>
      <c r="BA2465" s="150"/>
      <c r="BB2465" s="150"/>
      <c r="BC2465" s="150"/>
      <c r="BD2465" s="150"/>
      <c r="BE2465" s="150"/>
      <c r="BF2465" s="150"/>
      <c r="BG2465" s="150"/>
      <c r="BH2465" s="150"/>
    </row>
    <row r="2466" spans="1:60" ht="22.5" outlineLevel="1" x14ac:dyDescent="0.2">
      <c r="A2466" s="167">
        <v>373</v>
      </c>
      <c r="B2466" s="168" t="s">
        <v>2127</v>
      </c>
      <c r="C2466" s="184" t="s">
        <v>2128</v>
      </c>
      <c r="D2466" s="169" t="s">
        <v>240</v>
      </c>
      <c r="E2466" s="170">
        <v>137.56</v>
      </c>
      <c r="F2466" s="171">
        <v>810</v>
      </c>
      <c r="G2466" s="172">
        <f>ROUND(E2466*F2466,2)</f>
        <v>111423.6</v>
      </c>
      <c r="H2466" s="171">
        <v>142.97</v>
      </c>
      <c r="I2466" s="172">
        <f>ROUND(E2466*H2466,2)</f>
        <v>19666.95</v>
      </c>
      <c r="J2466" s="171">
        <v>667.03</v>
      </c>
      <c r="K2466" s="172">
        <f>ROUND(E2466*J2466,2)</f>
        <v>91756.65</v>
      </c>
      <c r="L2466" s="172">
        <v>21</v>
      </c>
      <c r="M2466" s="172">
        <f>G2466*(1+L2466/100)</f>
        <v>134822.55600000001</v>
      </c>
      <c r="N2466" s="172">
        <v>6.9300000000000004E-3</v>
      </c>
      <c r="O2466" s="172">
        <f>ROUND(E2466*N2466,2)</f>
        <v>0.95</v>
      </c>
      <c r="P2466" s="172">
        <v>0</v>
      </c>
      <c r="Q2466" s="172">
        <f>ROUND(E2466*P2466,2)</f>
        <v>0</v>
      </c>
      <c r="R2466" s="172" t="s">
        <v>2114</v>
      </c>
      <c r="S2466" s="172" t="s">
        <v>201</v>
      </c>
      <c r="T2466" s="173" t="s">
        <v>201</v>
      </c>
      <c r="U2466" s="159">
        <v>1.3466</v>
      </c>
      <c r="V2466" s="159">
        <f>ROUND(E2466*U2466,2)</f>
        <v>185.24</v>
      </c>
      <c r="W2466" s="159"/>
      <c r="X2466" s="159" t="s">
        <v>242</v>
      </c>
      <c r="Y2466" s="150"/>
      <c r="Z2466" s="150"/>
      <c r="AA2466" s="150"/>
      <c r="AB2466" s="150"/>
      <c r="AC2466" s="150"/>
      <c r="AD2466" s="150"/>
      <c r="AE2466" s="150"/>
      <c r="AF2466" s="150"/>
      <c r="AG2466" s="150" t="s">
        <v>243</v>
      </c>
      <c r="AH2466" s="150"/>
      <c r="AI2466" s="150"/>
      <c r="AJ2466" s="150"/>
      <c r="AK2466" s="150"/>
      <c r="AL2466" s="150"/>
      <c r="AM2466" s="150"/>
      <c r="AN2466" s="150"/>
      <c r="AO2466" s="150"/>
      <c r="AP2466" s="150"/>
      <c r="AQ2466" s="150"/>
      <c r="AR2466" s="150"/>
      <c r="AS2466" s="150"/>
      <c r="AT2466" s="150"/>
      <c r="AU2466" s="150"/>
      <c r="AV2466" s="150"/>
      <c r="AW2466" s="150"/>
      <c r="AX2466" s="150"/>
      <c r="AY2466" s="150"/>
      <c r="AZ2466" s="150"/>
      <c r="BA2466" s="150"/>
      <c r="BB2466" s="150"/>
      <c r="BC2466" s="150"/>
      <c r="BD2466" s="150"/>
      <c r="BE2466" s="150"/>
      <c r="BF2466" s="150"/>
      <c r="BG2466" s="150"/>
      <c r="BH2466" s="150"/>
    </row>
    <row r="2467" spans="1:60" outlineLevel="1" x14ac:dyDescent="0.2">
      <c r="A2467" s="157"/>
      <c r="B2467" s="158"/>
      <c r="C2467" s="199" t="s">
        <v>246</v>
      </c>
      <c r="D2467" s="189"/>
      <c r="E2467" s="190"/>
      <c r="F2467" s="159"/>
      <c r="G2467" s="159"/>
      <c r="H2467" s="159"/>
      <c r="I2467" s="159"/>
      <c r="J2467" s="159"/>
      <c r="K2467" s="159"/>
      <c r="L2467" s="159"/>
      <c r="M2467" s="159"/>
      <c r="N2467" s="159"/>
      <c r="O2467" s="159"/>
      <c r="P2467" s="159"/>
      <c r="Q2467" s="159"/>
      <c r="R2467" s="159"/>
      <c r="S2467" s="159"/>
      <c r="T2467" s="159"/>
      <c r="U2467" s="159"/>
      <c r="V2467" s="159"/>
      <c r="W2467" s="159"/>
      <c r="X2467" s="159"/>
      <c r="Y2467" s="150"/>
      <c r="Z2467" s="150"/>
      <c r="AA2467" s="150"/>
      <c r="AB2467" s="150"/>
      <c r="AC2467" s="150"/>
      <c r="AD2467" s="150"/>
      <c r="AE2467" s="150"/>
      <c r="AF2467" s="150"/>
      <c r="AG2467" s="150" t="s">
        <v>247</v>
      </c>
      <c r="AH2467" s="150">
        <v>0</v>
      </c>
      <c r="AI2467" s="150"/>
      <c r="AJ2467" s="150"/>
      <c r="AK2467" s="150"/>
      <c r="AL2467" s="150"/>
      <c r="AM2467" s="150"/>
      <c r="AN2467" s="150"/>
      <c r="AO2467" s="150"/>
      <c r="AP2467" s="150"/>
      <c r="AQ2467" s="150"/>
      <c r="AR2467" s="150"/>
      <c r="AS2467" s="150"/>
      <c r="AT2467" s="150"/>
      <c r="AU2467" s="150"/>
      <c r="AV2467" s="150"/>
      <c r="AW2467" s="150"/>
      <c r="AX2467" s="150"/>
      <c r="AY2467" s="150"/>
      <c r="AZ2467" s="150"/>
      <c r="BA2467" s="150"/>
      <c r="BB2467" s="150"/>
      <c r="BC2467" s="150"/>
      <c r="BD2467" s="150"/>
      <c r="BE2467" s="150"/>
      <c r="BF2467" s="150"/>
      <c r="BG2467" s="150"/>
      <c r="BH2467" s="150"/>
    </row>
    <row r="2468" spans="1:60" outlineLevel="1" x14ac:dyDescent="0.2">
      <c r="A2468" s="157"/>
      <c r="B2468" s="158"/>
      <c r="C2468" s="199" t="s">
        <v>1030</v>
      </c>
      <c r="D2468" s="189"/>
      <c r="E2468" s="190"/>
      <c r="F2468" s="159"/>
      <c r="G2468" s="159"/>
      <c r="H2468" s="159"/>
      <c r="I2468" s="159"/>
      <c r="J2468" s="159"/>
      <c r="K2468" s="159"/>
      <c r="L2468" s="159"/>
      <c r="M2468" s="159"/>
      <c r="N2468" s="159"/>
      <c r="O2468" s="159"/>
      <c r="P2468" s="159"/>
      <c r="Q2468" s="159"/>
      <c r="R2468" s="159"/>
      <c r="S2468" s="159"/>
      <c r="T2468" s="159"/>
      <c r="U2468" s="159"/>
      <c r="V2468" s="159"/>
      <c r="W2468" s="159"/>
      <c r="X2468" s="159"/>
      <c r="Y2468" s="150"/>
      <c r="Z2468" s="150"/>
      <c r="AA2468" s="150"/>
      <c r="AB2468" s="150"/>
      <c r="AC2468" s="150"/>
      <c r="AD2468" s="150"/>
      <c r="AE2468" s="150"/>
      <c r="AF2468" s="150"/>
      <c r="AG2468" s="150" t="s">
        <v>247</v>
      </c>
      <c r="AH2468" s="150">
        <v>0</v>
      </c>
      <c r="AI2468" s="150"/>
      <c r="AJ2468" s="150"/>
      <c r="AK2468" s="150"/>
      <c r="AL2468" s="150"/>
      <c r="AM2468" s="150"/>
      <c r="AN2468" s="150"/>
      <c r="AO2468" s="150"/>
      <c r="AP2468" s="150"/>
      <c r="AQ2468" s="150"/>
      <c r="AR2468" s="150"/>
      <c r="AS2468" s="150"/>
      <c r="AT2468" s="150"/>
      <c r="AU2468" s="150"/>
      <c r="AV2468" s="150"/>
      <c r="AW2468" s="150"/>
      <c r="AX2468" s="150"/>
      <c r="AY2468" s="150"/>
      <c r="AZ2468" s="150"/>
      <c r="BA2468" s="150"/>
      <c r="BB2468" s="150"/>
      <c r="BC2468" s="150"/>
      <c r="BD2468" s="150"/>
      <c r="BE2468" s="150"/>
      <c r="BF2468" s="150"/>
      <c r="BG2468" s="150"/>
      <c r="BH2468" s="150"/>
    </row>
    <row r="2469" spans="1:60" outlineLevel="1" x14ac:dyDescent="0.2">
      <c r="A2469" s="157"/>
      <c r="B2469" s="158"/>
      <c r="C2469" s="199" t="s">
        <v>1031</v>
      </c>
      <c r="D2469" s="189"/>
      <c r="E2469" s="190">
        <v>6.53</v>
      </c>
      <c r="F2469" s="159"/>
      <c r="G2469" s="159"/>
      <c r="H2469" s="159"/>
      <c r="I2469" s="159"/>
      <c r="J2469" s="159"/>
      <c r="K2469" s="159"/>
      <c r="L2469" s="159"/>
      <c r="M2469" s="159"/>
      <c r="N2469" s="159"/>
      <c r="O2469" s="159"/>
      <c r="P2469" s="159"/>
      <c r="Q2469" s="159"/>
      <c r="R2469" s="159"/>
      <c r="S2469" s="159"/>
      <c r="T2469" s="159"/>
      <c r="U2469" s="159"/>
      <c r="V2469" s="159"/>
      <c r="W2469" s="159"/>
      <c r="X2469" s="159"/>
      <c r="Y2469" s="150"/>
      <c r="Z2469" s="150"/>
      <c r="AA2469" s="150"/>
      <c r="AB2469" s="150"/>
      <c r="AC2469" s="150"/>
      <c r="AD2469" s="150"/>
      <c r="AE2469" s="150"/>
      <c r="AF2469" s="150"/>
      <c r="AG2469" s="150" t="s">
        <v>247</v>
      </c>
      <c r="AH2469" s="150">
        <v>0</v>
      </c>
      <c r="AI2469" s="150"/>
      <c r="AJ2469" s="150"/>
      <c r="AK2469" s="150"/>
      <c r="AL2469" s="150"/>
      <c r="AM2469" s="150"/>
      <c r="AN2469" s="150"/>
      <c r="AO2469" s="150"/>
      <c r="AP2469" s="150"/>
      <c r="AQ2469" s="150"/>
      <c r="AR2469" s="150"/>
      <c r="AS2469" s="150"/>
      <c r="AT2469" s="150"/>
      <c r="AU2469" s="150"/>
      <c r="AV2469" s="150"/>
      <c r="AW2469" s="150"/>
      <c r="AX2469" s="150"/>
      <c r="AY2469" s="150"/>
      <c r="AZ2469" s="150"/>
      <c r="BA2469" s="150"/>
      <c r="BB2469" s="150"/>
      <c r="BC2469" s="150"/>
      <c r="BD2469" s="150"/>
      <c r="BE2469" s="150"/>
      <c r="BF2469" s="150"/>
      <c r="BG2469" s="150"/>
      <c r="BH2469" s="150"/>
    </row>
    <row r="2470" spans="1:60" outlineLevel="1" x14ac:dyDescent="0.2">
      <c r="A2470" s="157"/>
      <c r="B2470" s="158"/>
      <c r="C2470" s="199" t="s">
        <v>1032</v>
      </c>
      <c r="D2470" s="189"/>
      <c r="E2470" s="190">
        <v>2.7</v>
      </c>
      <c r="F2470" s="159"/>
      <c r="G2470" s="159"/>
      <c r="H2470" s="159"/>
      <c r="I2470" s="159"/>
      <c r="J2470" s="159"/>
      <c r="K2470" s="159"/>
      <c r="L2470" s="159"/>
      <c r="M2470" s="159"/>
      <c r="N2470" s="159"/>
      <c r="O2470" s="159"/>
      <c r="P2470" s="159"/>
      <c r="Q2470" s="159"/>
      <c r="R2470" s="159"/>
      <c r="S2470" s="159"/>
      <c r="T2470" s="159"/>
      <c r="U2470" s="159"/>
      <c r="V2470" s="159"/>
      <c r="W2470" s="159"/>
      <c r="X2470" s="159"/>
      <c r="Y2470" s="150"/>
      <c r="Z2470" s="150"/>
      <c r="AA2470" s="150"/>
      <c r="AB2470" s="150"/>
      <c r="AC2470" s="150"/>
      <c r="AD2470" s="150"/>
      <c r="AE2470" s="150"/>
      <c r="AF2470" s="150"/>
      <c r="AG2470" s="150" t="s">
        <v>247</v>
      </c>
      <c r="AH2470" s="150">
        <v>0</v>
      </c>
      <c r="AI2470" s="150"/>
      <c r="AJ2470" s="150"/>
      <c r="AK2470" s="150"/>
      <c r="AL2470" s="150"/>
      <c r="AM2470" s="150"/>
      <c r="AN2470" s="150"/>
      <c r="AO2470" s="150"/>
      <c r="AP2470" s="150"/>
      <c r="AQ2470" s="150"/>
      <c r="AR2470" s="150"/>
      <c r="AS2470" s="150"/>
      <c r="AT2470" s="150"/>
      <c r="AU2470" s="150"/>
      <c r="AV2470" s="150"/>
      <c r="AW2470" s="150"/>
      <c r="AX2470" s="150"/>
      <c r="AY2470" s="150"/>
      <c r="AZ2470" s="150"/>
      <c r="BA2470" s="150"/>
      <c r="BB2470" s="150"/>
      <c r="BC2470" s="150"/>
      <c r="BD2470" s="150"/>
      <c r="BE2470" s="150"/>
      <c r="BF2470" s="150"/>
      <c r="BG2470" s="150"/>
      <c r="BH2470" s="150"/>
    </row>
    <row r="2471" spans="1:60" outlineLevel="1" x14ac:dyDescent="0.2">
      <c r="A2471" s="157"/>
      <c r="B2471" s="158"/>
      <c r="C2471" s="199" t="s">
        <v>767</v>
      </c>
      <c r="D2471" s="189"/>
      <c r="E2471" s="190">
        <v>13.66</v>
      </c>
      <c r="F2471" s="159"/>
      <c r="G2471" s="159"/>
      <c r="H2471" s="159"/>
      <c r="I2471" s="159"/>
      <c r="J2471" s="159"/>
      <c r="K2471" s="159"/>
      <c r="L2471" s="159"/>
      <c r="M2471" s="159"/>
      <c r="N2471" s="159"/>
      <c r="O2471" s="159"/>
      <c r="P2471" s="159"/>
      <c r="Q2471" s="159"/>
      <c r="R2471" s="159"/>
      <c r="S2471" s="159"/>
      <c r="T2471" s="159"/>
      <c r="U2471" s="159"/>
      <c r="V2471" s="159"/>
      <c r="W2471" s="159"/>
      <c r="X2471" s="159"/>
      <c r="Y2471" s="150"/>
      <c r="Z2471" s="150"/>
      <c r="AA2471" s="150"/>
      <c r="AB2471" s="150"/>
      <c r="AC2471" s="150"/>
      <c r="AD2471" s="150"/>
      <c r="AE2471" s="150"/>
      <c r="AF2471" s="150"/>
      <c r="AG2471" s="150" t="s">
        <v>247</v>
      </c>
      <c r="AH2471" s="150">
        <v>0</v>
      </c>
      <c r="AI2471" s="150"/>
      <c r="AJ2471" s="150"/>
      <c r="AK2471" s="150"/>
      <c r="AL2471" s="150"/>
      <c r="AM2471" s="150"/>
      <c r="AN2471" s="150"/>
      <c r="AO2471" s="150"/>
      <c r="AP2471" s="150"/>
      <c r="AQ2471" s="150"/>
      <c r="AR2471" s="150"/>
      <c r="AS2471" s="150"/>
      <c r="AT2471" s="150"/>
      <c r="AU2471" s="150"/>
      <c r="AV2471" s="150"/>
      <c r="AW2471" s="150"/>
      <c r="AX2471" s="150"/>
      <c r="AY2471" s="150"/>
      <c r="AZ2471" s="150"/>
      <c r="BA2471" s="150"/>
      <c r="BB2471" s="150"/>
      <c r="BC2471" s="150"/>
      <c r="BD2471" s="150"/>
      <c r="BE2471" s="150"/>
      <c r="BF2471" s="150"/>
      <c r="BG2471" s="150"/>
      <c r="BH2471" s="150"/>
    </row>
    <row r="2472" spans="1:60" outlineLevel="1" x14ac:dyDescent="0.2">
      <c r="A2472" s="157"/>
      <c r="B2472" s="158"/>
      <c r="C2472" s="199" t="s">
        <v>1033</v>
      </c>
      <c r="D2472" s="189"/>
      <c r="E2472" s="190">
        <v>35.020000000000003</v>
      </c>
      <c r="F2472" s="159"/>
      <c r="G2472" s="159"/>
      <c r="H2472" s="159"/>
      <c r="I2472" s="159"/>
      <c r="J2472" s="159"/>
      <c r="K2472" s="159"/>
      <c r="L2472" s="159"/>
      <c r="M2472" s="159"/>
      <c r="N2472" s="159"/>
      <c r="O2472" s="159"/>
      <c r="P2472" s="159"/>
      <c r="Q2472" s="159"/>
      <c r="R2472" s="159"/>
      <c r="S2472" s="159"/>
      <c r="T2472" s="159"/>
      <c r="U2472" s="159"/>
      <c r="V2472" s="159"/>
      <c r="W2472" s="159"/>
      <c r="X2472" s="159"/>
      <c r="Y2472" s="150"/>
      <c r="Z2472" s="150"/>
      <c r="AA2472" s="150"/>
      <c r="AB2472" s="150"/>
      <c r="AC2472" s="150"/>
      <c r="AD2472" s="150"/>
      <c r="AE2472" s="150"/>
      <c r="AF2472" s="150"/>
      <c r="AG2472" s="150" t="s">
        <v>247</v>
      </c>
      <c r="AH2472" s="150">
        <v>0</v>
      </c>
      <c r="AI2472" s="150"/>
      <c r="AJ2472" s="150"/>
      <c r="AK2472" s="150"/>
      <c r="AL2472" s="150"/>
      <c r="AM2472" s="150"/>
      <c r="AN2472" s="150"/>
      <c r="AO2472" s="150"/>
      <c r="AP2472" s="150"/>
      <c r="AQ2472" s="150"/>
      <c r="AR2472" s="150"/>
      <c r="AS2472" s="150"/>
      <c r="AT2472" s="150"/>
      <c r="AU2472" s="150"/>
      <c r="AV2472" s="150"/>
      <c r="AW2472" s="150"/>
      <c r="AX2472" s="150"/>
      <c r="AY2472" s="150"/>
      <c r="AZ2472" s="150"/>
      <c r="BA2472" s="150"/>
      <c r="BB2472" s="150"/>
      <c r="BC2472" s="150"/>
      <c r="BD2472" s="150"/>
      <c r="BE2472" s="150"/>
      <c r="BF2472" s="150"/>
      <c r="BG2472" s="150"/>
      <c r="BH2472" s="150"/>
    </row>
    <row r="2473" spans="1:60" outlineLevel="1" x14ac:dyDescent="0.2">
      <c r="A2473" s="157"/>
      <c r="B2473" s="158"/>
      <c r="C2473" s="199" t="s">
        <v>832</v>
      </c>
      <c r="D2473" s="189"/>
      <c r="E2473" s="190">
        <v>4.66</v>
      </c>
      <c r="F2473" s="159"/>
      <c r="G2473" s="159"/>
      <c r="H2473" s="159"/>
      <c r="I2473" s="159"/>
      <c r="J2473" s="159"/>
      <c r="K2473" s="159"/>
      <c r="L2473" s="159"/>
      <c r="M2473" s="159"/>
      <c r="N2473" s="159"/>
      <c r="O2473" s="159"/>
      <c r="P2473" s="159"/>
      <c r="Q2473" s="159"/>
      <c r="R2473" s="159"/>
      <c r="S2473" s="159"/>
      <c r="T2473" s="159"/>
      <c r="U2473" s="159"/>
      <c r="V2473" s="159"/>
      <c r="W2473" s="159"/>
      <c r="X2473" s="159"/>
      <c r="Y2473" s="150"/>
      <c r="Z2473" s="150"/>
      <c r="AA2473" s="150"/>
      <c r="AB2473" s="150"/>
      <c r="AC2473" s="150"/>
      <c r="AD2473" s="150"/>
      <c r="AE2473" s="150"/>
      <c r="AF2473" s="150"/>
      <c r="AG2473" s="150" t="s">
        <v>247</v>
      </c>
      <c r="AH2473" s="150">
        <v>0</v>
      </c>
      <c r="AI2473" s="150"/>
      <c r="AJ2473" s="150"/>
      <c r="AK2473" s="150"/>
      <c r="AL2473" s="150"/>
      <c r="AM2473" s="150"/>
      <c r="AN2473" s="150"/>
      <c r="AO2473" s="150"/>
      <c r="AP2473" s="150"/>
      <c r="AQ2473" s="150"/>
      <c r="AR2473" s="150"/>
      <c r="AS2473" s="150"/>
      <c r="AT2473" s="150"/>
      <c r="AU2473" s="150"/>
      <c r="AV2473" s="150"/>
      <c r="AW2473" s="150"/>
      <c r="AX2473" s="150"/>
      <c r="AY2473" s="150"/>
      <c r="AZ2473" s="150"/>
      <c r="BA2473" s="150"/>
      <c r="BB2473" s="150"/>
      <c r="BC2473" s="150"/>
      <c r="BD2473" s="150"/>
      <c r="BE2473" s="150"/>
      <c r="BF2473" s="150"/>
      <c r="BG2473" s="150"/>
      <c r="BH2473" s="150"/>
    </row>
    <row r="2474" spans="1:60" outlineLevel="1" x14ac:dyDescent="0.2">
      <c r="A2474" s="157"/>
      <c r="B2474" s="158"/>
      <c r="C2474" s="199" t="s">
        <v>834</v>
      </c>
      <c r="D2474" s="189"/>
      <c r="E2474" s="190">
        <v>1.45</v>
      </c>
      <c r="F2474" s="159"/>
      <c r="G2474" s="159"/>
      <c r="H2474" s="159"/>
      <c r="I2474" s="159"/>
      <c r="J2474" s="159"/>
      <c r="K2474" s="159"/>
      <c r="L2474" s="159"/>
      <c r="M2474" s="159"/>
      <c r="N2474" s="159"/>
      <c r="O2474" s="159"/>
      <c r="P2474" s="159"/>
      <c r="Q2474" s="159"/>
      <c r="R2474" s="159"/>
      <c r="S2474" s="159"/>
      <c r="T2474" s="159"/>
      <c r="U2474" s="159"/>
      <c r="V2474" s="159"/>
      <c r="W2474" s="159"/>
      <c r="X2474" s="159"/>
      <c r="Y2474" s="150"/>
      <c r="Z2474" s="150"/>
      <c r="AA2474" s="150"/>
      <c r="AB2474" s="150"/>
      <c r="AC2474" s="150"/>
      <c r="AD2474" s="150"/>
      <c r="AE2474" s="150"/>
      <c r="AF2474" s="150"/>
      <c r="AG2474" s="150" t="s">
        <v>247</v>
      </c>
      <c r="AH2474" s="150">
        <v>0</v>
      </c>
      <c r="AI2474" s="150"/>
      <c r="AJ2474" s="150"/>
      <c r="AK2474" s="150"/>
      <c r="AL2474" s="150"/>
      <c r="AM2474" s="150"/>
      <c r="AN2474" s="150"/>
      <c r="AO2474" s="150"/>
      <c r="AP2474" s="150"/>
      <c r="AQ2474" s="150"/>
      <c r="AR2474" s="150"/>
      <c r="AS2474" s="150"/>
      <c r="AT2474" s="150"/>
      <c r="AU2474" s="150"/>
      <c r="AV2474" s="150"/>
      <c r="AW2474" s="150"/>
      <c r="AX2474" s="150"/>
      <c r="AY2474" s="150"/>
      <c r="AZ2474" s="150"/>
      <c r="BA2474" s="150"/>
      <c r="BB2474" s="150"/>
      <c r="BC2474" s="150"/>
      <c r="BD2474" s="150"/>
      <c r="BE2474" s="150"/>
      <c r="BF2474" s="150"/>
      <c r="BG2474" s="150"/>
      <c r="BH2474" s="150"/>
    </row>
    <row r="2475" spans="1:60" outlineLevel="1" x14ac:dyDescent="0.2">
      <c r="A2475" s="157"/>
      <c r="B2475" s="158"/>
      <c r="C2475" s="199" t="s">
        <v>835</v>
      </c>
      <c r="D2475" s="189"/>
      <c r="E2475" s="190">
        <v>1.52</v>
      </c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9"/>
      <c r="T2475" s="159"/>
      <c r="U2475" s="159"/>
      <c r="V2475" s="159"/>
      <c r="W2475" s="159"/>
      <c r="X2475" s="159"/>
      <c r="Y2475" s="150"/>
      <c r="Z2475" s="150"/>
      <c r="AA2475" s="150"/>
      <c r="AB2475" s="150"/>
      <c r="AC2475" s="150"/>
      <c r="AD2475" s="150"/>
      <c r="AE2475" s="150"/>
      <c r="AF2475" s="150"/>
      <c r="AG2475" s="150" t="s">
        <v>247</v>
      </c>
      <c r="AH2475" s="150">
        <v>0</v>
      </c>
      <c r="AI2475" s="150"/>
      <c r="AJ2475" s="150"/>
      <c r="AK2475" s="150"/>
      <c r="AL2475" s="150"/>
      <c r="AM2475" s="150"/>
      <c r="AN2475" s="150"/>
      <c r="AO2475" s="150"/>
      <c r="AP2475" s="150"/>
      <c r="AQ2475" s="150"/>
      <c r="AR2475" s="150"/>
      <c r="AS2475" s="150"/>
      <c r="AT2475" s="150"/>
      <c r="AU2475" s="150"/>
      <c r="AV2475" s="150"/>
      <c r="AW2475" s="150"/>
      <c r="AX2475" s="150"/>
      <c r="AY2475" s="150"/>
      <c r="AZ2475" s="150"/>
      <c r="BA2475" s="150"/>
      <c r="BB2475" s="150"/>
      <c r="BC2475" s="150"/>
      <c r="BD2475" s="150"/>
      <c r="BE2475" s="150"/>
      <c r="BF2475" s="150"/>
      <c r="BG2475" s="150"/>
      <c r="BH2475" s="150"/>
    </row>
    <row r="2476" spans="1:60" outlineLevel="1" x14ac:dyDescent="0.2">
      <c r="A2476" s="157"/>
      <c r="B2476" s="158"/>
      <c r="C2476" s="199" t="s">
        <v>836</v>
      </c>
      <c r="D2476" s="189"/>
      <c r="E2476" s="190">
        <v>2.7</v>
      </c>
      <c r="F2476" s="159"/>
      <c r="G2476" s="159"/>
      <c r="H2476" s="159"/>
      <c r="I2476" s="159"/>
      <c r="J2476" s="159"/>
      <c r="K2476" s="159"/>
      <c r="L2476" s="159"/>
      <c r="M2476" s="159"/>
      <c r="N2476" s="159"/>
      <c r="O2476" s="159"/>
      <c r="P2476" s="159"/>
      <c r="Q2476" s="159"/>
      <c r="R2476" s="159"/>
      <c r="S2476" s="159"/>
      <c r="T2476" s="159"/>
      <c r="U2476" s="159"/>
      <c r="V2476" s="159"/>
      <c r="W2476" s="159"/>
      <c r="X2476" s="159"/>
      <c r="Y2476" s="150"/>
      <c r="Z2476" s="150"/>
      <c r="AA2476" s="150"/>
      <c r="AB2476" s="150"/>
      <c r="AC2476" s="150"/>
      <c r="AD2476" s="150"/>
      <c r="AE2476" s="150"/>
      <c r="AF2476" s="150"/>
      <c r="AG2476" s="150" t="s">
        <v>247</v>
      </c>
      <c r="AH2476" s="150">
        <v>0</v>
      </c>
      <c r="AI2476" s="150"/>
      <c r="AJ2476" s="150"/>
      <c r="AK2476" s="150"/>
      <c r="AL2476" s="150"/>
      <c r="AM2476" s="150"/>
      <c r="AN2476" s="150"/>
      <c r="AO2476" s="150"/>
      <c r="AP2476" s="150"/>
      <c r="AQ2476" s="150"/>
      <c r="AR2476" s="150"/>
      <c r="AS2476" s="150"/>
      <c r="AT2476" s="150"/>
      <c r="AU2476" s="150"/>
      <c r="AV2476" s="150"/>
      <c r="AW2476" s="150"/>
      <c r="AX2476" s="150"/>
      <c r="AY2476" s="150"/>
      <c r="AZ2476" s="150"/>
      <c r="BA2476" s="150"/>
      <c r="BB2476" s="150"/>
      <c r="BC2476" s="150"/>
      <c r="BD2476" s="150"/>
      <c r="BE2476" s="150"/>
      <c r="BF2476" s="150"/>
      <c r="BG2476" s="150"/>
      <c r="BH2476" s="150"/>
    </row>
    <row r="2477" spans="1:60" outlineLevel="1" x14ac:dyDescent="0.2">
      <c r="A2477" s="157"/>
      <c r="B2477" s="158"/>
      <c r="C2477" s="199" t="s">
        <v>1035</v>
      </c>
      <c r="D2477" s="189"/>
      <c r="E2477" s="190"/>
      <c r="F2477" s="159"/>
      <c r="G2477" s="159"/>
      <c r="H2477" s="159"/>
      <c r="I2477" s="159"/>
      <c r="J2477" s="159"/>
      <c r="K2477" s="159"/>
      <c r="L2477" s="159"/>
      <c r="M2477" s="159"/>
      <c r="N2477" s="159"/>
      <c r="O2477" s="159"/>
      <c r="P2477" s="159"/>
      <c r="Q2477" s="159"/>
      <c r="R2477" s="159"/>
      <c r="S2477" s="159"/>
      <c r="T2477" s="159"/>
      <c r="U2477" s="159"/>
      <c r="V2477" s="159"/>
      <c r="W2477" s="159"/>
      <c r="X2477" s="159"/>
      <c r="Y2477" s="150"/>
      <c r="Z2477" s="150"/>
      <c r="AA2477" s="150"/>
      <c r="AB2477" s="150"/>
      <c r="AC2477" s="150"/>
      <c r="AD2477" s="150"/>
      <c r="AE2477" s="150"/>
      <c r="AF2477" s="150"/>
      <c r="AG2477" s="150" t="s">
        <v>247</v>
      </c>
      <c r="AH2477" s="150">
        <v>0</v>
      </c>
      <c r="AI2477" s="150"/>
      <c r="AJ2477" s="150"/>
      <c r="AK2477" s="150"/>
      <c r="AL2477" s="150"/>
      <c r="AM2477" s="150"/>
      <c r="AN2477" s="150"/>
      <c r="AO2477" s="150"/>
      <c r="AP2477" s="150"/>
      <c r="AQ2477" s="150"/>
      <c r="AR2477" s="150"/>
      <c r="AS2477" s="150"/>
      <c r="AT2477" s="150"/>
      <c r="AU2477" s="150"/>
      <c r="AV2477" s="150"/>
      <c r="AW2477" s="150"/>
      <c r="AX2477" s="150"/>
      <c r="AY2477" s="150"/>
      <c r="AZ2477" s="150"/>
      <c r="BA2477" s="150"/>
      <c r="BB2477" s="150"/>
      <c r="BC2477" s="150"/>
      <c r="BD2477" s="150"/>
      <c r="BE2477" s="150"/>
      <c r="BF2477" s="150"/>
      <c r="BG2477" s="150"/>
      <c r="BH2477" s="150"/>
    </row>
    <row r="2478" spans="1:60" outlineLevel="1" x14ac:dyDescent="0.2">
      <c r="A2478" s="157"/>
      <c r="B2478" s="158"/>
      <c r="C2478" s="199" t="s">
        <v>830</v>
      </c>
      <c r="D2478" s="189"/>
      <c r="E2478" s="190">
        <v>39.9</v>
      </c>
      <c r="F2478" s="159"/>
      <c r="G2478" s="159"/>
      <c r="H2478" s="159"/>
      <c r="I2478" s="159"/>
      <c r="J2478" s="159"/>
      <c r="K2478" s="159"/>
      <c r="L2478" s="159"/>
      <c r="M2478" s="159"/>
      <c r="N2478" s="159"/>
      <c r="O2478" s="159"/>
      <c r="P2478" s="159"/>
      <c r="Q2478" s="159"/>
      <c r="R2478" s="159"/>
      <c r="S2478" s="159"/>
      <c r="T2478" s="159"/>
      <c r="U2478" s="159"/>
      <c r="V2478" s="159"/>
      <c r="W2478" s="159"/>
      <c r="X2478" s="159"/>
      <c r="Y2478" s="150"/>
      <c r="Z2478" s="150"/>
      <c r="AA2478" s="150"/>
      <c r="AB2478" s="150"/>
      <c r="AC2478" s="150"/>
      <c r="AD2478" s="150"/>
      <c r="AE2478" s="150"/>
      <c r="AF2478" s="150"/>
      <c r="AG2478" s="150" t="s">
        <v>247</v>
      </c>
      <c r="AH2478" s="150">
        <v>0</v>
      </c>
      <c r="AI2478" s="150"/>
      <c r="AJ2478" s="150"/>
      <c r="AK2478" s="150"/>
      <c r="AL2478" s="150"/>
      <c r="AM2478" s="150"/>
      <c r="AN2478" s="150"/>
      <c r="AO2478" s="150"/>
      <c r="AP2478" s="150"/>
      <c r="AQ2478" s="150"/>
      <c r="AR2478" s="150"/>
      <c r="AS2478" s="150"/>
      <c r="AT2478" s="150"/>
      <c r="AU2478" s="150"/>
      <c r="AV2478" s="150"/>
      <c r="AW2478" s="150"/>
      <c r="AX2478" s="150"/>
      <c r="AY2478" s="150"/>
      <c r="AZ2478" s="150"/>
      <c r="BA2478" s="150"/>
      <c r="BB2478" s="150"/>
      <c r="BC2478" s="150"/>
      <c r="BD2478" s="150"/>
      <c r="BE2478" s="150"/>
      <c r="BF2478" s="150"/>
      <c r="BG2478" s="150"/>
      <c r="BH2478" s="150"/>
    </row>
    <row r="2479" spans="1:60" outlineLevel="1" x14ac:dyDescent="0.2">
      <c r="A2479" s="157"/>
      <c r="B2479" s="158"/>
      <c r="C2479" s="199" t="s">
        <v>820</v>
      </c>
      <c r="D2479" s="189"/>
      <c r="E2479" s="190">
        <v>6.77</v>
      </c>
      <c r="F2479" s="159"/>
      <c r="G2479" s="159"/>
      <c r="H2479" s="159"/>
      <c r="I2479" s="159"/>
      <c r="J2479" s="159"/>
      <c r="K2479" s="159"/>
      <c r="L2479" s="159"/>
      <c r="M2479" s="159"/>
      <c r="N2479" s="159"/>
      <c r="O2479" s="159"/>
      <c r="P2479" s="159"/>
      <c r="Q2479" s="159"/>
      <c r="R2479" s="159"/>
      <c r="S2479" s="159"/>
      <c r="T2479" s="159"/>
      <c r="U2479" s="159"/>
      <c r="V2479" s="159"/>
      <c r="W2479" s="159"/>
      <c r="X2479" s="159"/>
      <c r="Y2479" s="150"/>
      <c r="Z2479" s="150"/>
      <c r="AA2479" s="150"/>
      <c r="AB2479" s="150"/>
      <c r="AC2479" s="150"/>
      <c r="AD2479" s="150"/>
      <c r="AE2479" s="150"/>
      <c r="AF2479" s="150"/>
      <c r="AG2479" s="150" t="s">
        <v>247</v>
      </c>
      <c r="AH2479" s="150">
        <v>0</v>
      </c>
      <c r="AI2479" s="150"/>
      <c r="AJ2479" s="150"/>
      <c r="AK2479" s="150"/>
      <c r="AL2479" s="150"/>
      <c r="AM2479" s="150"/>
      <c r="AN2479" s="150"/>
      <c r="AO2479" s="150"/>
      <c r="AP2479" s="150"/>
      <c r="AQ2479" s="150"/>
      <c r="AR2479" s="150"/>
      <c r="AS2479" s="150"/>
      <c r="AT2479" s="150"/>
      <c r="AU2479" s="150"/>
      <c r="AV2479" s="150"/>
      <c r="AW2479" s="150"/>
      <c r="AX2479" s="150"/>
      <c r="AY2479" s="150"/>
      <c r="AZ2479" s="150"/>
      <c r="BA2479" s="150"/>
      <c r="BB2479" s="150"/>
      <c r="BC2479" s="150"/>
      <c r="BD2479" s="150"/>
      <c r="BE2479" s="150"/>
      <c r="BF2479" s="150"/>
      <c r="BG2479" s="150"/>
      <c r="BH2479" s="150"/>
    </row>
    <row r="2480" spans="1:60" outlineLevel="1" x14ac:dyDescent="0.2">
      <c r="A2480" s="157"/>
      <c r="B2480" s="158"/>
      <c r="C2480" s="199" t="s">
        <v>1036</v>
      </c>
      <c r="D2480" s="189"/>
      <c r="E2480" s="190"/>
      <c r="F2480" s="159"/>
      <c r="G2480" s="159"/>
      <c r="H2480" s="159"/>
      <c r="I2480" s="159"/>
      <c r="J2480" s="159"/>
      <c r="K2480" s="159"/>
      <c r="L2480" s="159"/>
      <c r="M2480" s="159"/>
      <c r="N2480" s="159"/>
      <c r="O2480" s="159"/>
      <c r="P2480" s="159"/>
      <c r="Q2480" s="159"/>
      <c r="R2480" s="159"/>
      <c r="S2480" s="159"/>
      <c r="T2480" s="159"/>
      <c r="U2480" s="159"/>
      <c r="V2480" s="159"/>
      <c r="W2480" s="159"/>
      <c r="X2480" s="159"/>
      <c r="Y2480" s="150"/>
      <c r="Z2480" s="150"/>
      <c r="AA2480" s="150"/>
      <c r="AB2480" s="150"/>
      <c r="AC2480" s="150"/>
      <c r="AD2480" s="150"/>
      <c r="AE2480" s="150"/>
      <c r="AF2480" s="150"/>
      <c r="AG2480" s="150" t="s">
        <v>247</v>
      </c>
      <c r="AH2480" s="150">
        <v>0</v>
      </c>
      <c r="AI2480" s="150"/>
      <c r="AJ2480" s="150"/>
      <c r="AK2480" s="150"/>
      <c r="AL2480" s="150"/>
      <c r="AM2480" s="150"/>
      <c r="AN2480" s="150"/>
      <c r="AO2480" s="150"/>
      <c r="AP2480" s="150"/>
      <c r="AQ2480" s="150"/>
      <c r="AR2480" s="150"/>
      <c r="AS2480" s="150"/>
      <c r="AT2480" s="150"/>
      <c r="AU2480" s="150"/>
      <c r="AV2480" s="150"/>
      <c r="AW2480" s="150"/>
      <c r="AX2480" s="150"/>
      <c r="AY2480" s="150"/>
      <c r="AZ2480" s="150"/>
      <c r="BA2480" s="150"/>
      <c r="BB2480" s="150"/>
      <c r="BC2480" s="150"/>
      <c r="BD2480" s="150"/>
      <c r="BE2480" s="150"/>
      <c r="BF2480" s="150"/>
      <c r="BG2480" s="150"/>
      <c r="BH2480" s="150"/>
    </row>
    <row r="2481" spans="1:60" outlineLevel="1" x14ac:dyDescent="0.2">
      <c r="A2481" s="157"/>
      <c r="B2481" s="158"/>
      <c r="C2481" s="199" t="s">
        <v>1037</v>
      </c>
      <c r="D2481" s="189"/>
      <c r="E2481" s="190">
        <v>8.48</v>
      </c>
      <c r="F2481" s="159"/>
      <c r="G2481" s="159"/>
      <c r="H2481" s="159"/>
      <c r="I2481" s="159"/>
      <c r="J2481" s="159"/>
      <c r="K2481" s="159"/>
      <c r="L2481" s="159"/>
      <c r="M2481" s="159"/>
      <c r="N2481" s="159"/>
      <c r="O2481" s="159"/>
      <c r="P2481" s="159"/>
      <c r="Q2481" s="159"/>
      <c r="R2481" s="159"/>
      <c r="S2481" s="159"/>
      <c r="T2481" s="159"/>
      <c r="U2481" s="159"/>
      <c r="V2481" s="159"/>
      <c r="W2481" s="159"/>
      <c r="X2481" s="159"/>
      <c r="Y2481" s="150"/>
      <c r="Z2481" s="150"/>
      <c r="AA2481" s="150"/>
      <c r="AB2481" s="150"/>
      <c r="AC2481" s="150"/>
      <c r="AD2481" s="150"/>
      <c r="AE2481" s="150"/>
      <c r="AF2481" s="150"/>
      <c r="AG2481" s="150" t="s">
        <v>247</v>
      </c>
      <c r="AH2481" s="150">
        <v>0</v>
      </c>
      <c r="AI2481" s="150"/>
      <c r="AJ2481" s="150"/>
      <c r="AK2481" s="150"/>
      <c r="AL2481" s="150"/>
      <c r="AM2481" s="150"/>
      <c r="AN2481" s="150"/>
      <c r="AO2481" s="150"/>
      <c r="AP2481" s="150"/>
      <c r="AQ2481" s="150"/>
      <c r="AR2481" s="150"/>
      <c r="AS2481" s="150"/>
      <c r="AT2481" s="150"/>
      <c r="AU2481" s="150"/>
      <c r="AV2481" s="150"/>
      <c r="AW2481" s="150"/>
      <c r="AX2481" s="150"/>
      <c r="AY2481" s="150"/>
      <c r="AZ2481" s="150"/>
      <c r="BA2481" s="150"/>
      <c r="BB2481" s="150"/>
      <c r="BC2481" s="150"/>
      <c r="BD2481" s="150"/>
      <c r="BE2481" s="150"/>
      <c r="BF2481" s="150"/>
      <c r="BG2481" s="150"/>
      <c r="BH2481" s="150"/>
    </row>
    <row r="2482" spans="1:60" outlineLevel="1" x14ac:dyDescent="0.2">
      <c r="A2482" s="157"/>
      <c r="B2482" s="158"/>
      <c r="C2482" s="199" t="s">
        <v>822</v>
      </c>
      <c r="D2482" s="189"/>
      <c r="E2482" s="190">
        <v>2.5099999999999998</v>
      </c>
      <c r="F2482" s="159"/>
      <c r="G2482" s="159"/>
      <c r="H2482" s="159"/>
      <c r="I2482" s="159"/>
      <c r="J2482" s="159"/>
      <c r="K2482" s="159"/>
      <c r="L2482" s="159"/>
      <c r="M2482" s="159"/>
      <c r="N2482" s="159"/>
      <c r="O2482" s="159"/>
      <c r="P2482" s="159"/>
      <c r="Q2482" s="159"/>
      <c r="R2482" s="159"/>
      <c r="S2482" s="159"/>
      <c r="T2482" s="159"/>
      <c r="U2482" s="159"/>
      <c r="V2482" s="159"/>
      <c r="W2482" s="159"/>
      <c r="X2482" s="159"/>
      <c r="Y2482" s="150"/>
      <c r="Z2482" s="150"/>
      <c r="AA2482" s="150"/>
      <c r="AB2482" s="150"/>
      <c r="AC2482" s="150"/>
      <c r="AD2482" s="150"/>
      <c r="AE2482" s="150"/>
      <c r="AF2482" s="150"/>
      <c r="AG2482" s="150" t="s">
        <v>247</v>
      </c>
      <c r="AH2482" s="150">
        <v>0</v>
      </c>
      <c r="AI2482" s="150"/>
      <c r="AJ2482" s="150"/>
      <c r="AK2482" s="150"/>
      <c r="AL2482" s="150"/>
      <c r="AM2482" s="150"/>
      <c r="AN2482" s="150"/>
      <c r="AO2482" s="150"/>
      <c r="AP2482" s="150"/>
      <c r="AQ2482" s="150"/>
      <c r="AR2482" s="150"/>
      <c r="AS2482" s="150"/>
      <c r="AT2482" s="150"/>
      <c r="AU2482" s="150"/>
      <c r="AV2482" s="150"/>
      <c r="AW2482" s="150"/>
      <c r="AX2482" s="150"/>
      <c r="AY2482" s="150"/>
      <c r="AZ2482" s="150"/>
      <c r="BA2482" s="150"/>
      <c r="BB2482" s="150"/>
      <c r="BC2482" s="150"/>
      <c r="BD2482" s="150"/>
      <c r="BE2482" s="150"/>
      <c r="BF2482" s="150"/>
      <c r="BG2482" s="150"/>
      <c r="BH2482" s="150"/>
    </row>
    <row r="2483" spans="1:60" outlineLevel="1" x14ac:dyDescent="0.2">
      <c r="A2483" s="157"/>
      <c r="B2483" s="158"/>
      <c r="C2483" s="199" t="s">
        <v>823</v>
      </c>
      <c r="D2483" s="189"/>
      <c r="E2483" s="190">
        <v>1.32</v>
      </c>
      <c r="F2483" s="159"/>
      <c r="G2483" s="159"/>
      <c r="H2483" s="159"/>
      <c r="I2483" s="159"/>
      <c r="J2483" s="159"/>
      <c r="K2483" s="159"/>
      <c r="L2483" s="159"/>
      <c r="M2483" s="159"/>
      <c r="N2483" s="159"/>
      <c r="O2483" s="159"/>
      <c r="P2483" s="159"/>
      <c r="Q2483" s="159"/>
      <c r="R2483" s="159"/>
      <c r="S2483" s="159"/>
      <c r="T2483" s="159"/>
      <c r="U2483" s="159"/>
      <c r="V2483" s="159"/>
      <c r="W2483" s="159"/>
      <c r="X2483" s="159"/>
      <c r="Y2483" s="150"/>
      <c r="Z2483" s="150"/>
      <c r="AA2483" s="150"/>
      <c r="AB2483" s="150"/>
      <c r="AC2483" s="150"/>
      <c r="AD2483" s="150"/>
      <c r="AE2483" s="150"/>
      <c r="AF2483" s="150"/>
      <c r="AG2483" s="150" t="s">
        <v>247</v>
      </c>
      <c r="AH2483" s="150">
        <v>0</v>
      </c>
      <c r="AI2483" s="150"/>
      <c r="AJ2483" s="150"/>
      <c r="AK2483" s="150"/>
      <c r="AL2483" s="150"/>
      <c r="AM2483" s="150"/>
      <c r="AN2483" s="150"/>
      <c r="AO2483" s="150"/>
      <c r="AP2483" s="150"/>
      <c r="AQ2483" s="150"/>
      <c r="AR2483" s="150"/>
      <c r="AS2483" s="150"/>
      <c r="AT2483" s="150"/>
      <c r="AU2483" s="150"/>
      <c r="AV2483" s="150"/>
      <c r="AW2483" s="150"/>
      <c r="AX2483" s="150"/>
      <c r="AY2483" s="150"/>
      <c r="AZ2483" s="150"/>
      <c r="BA2483" s="150"/>
      <c r="BB2483" s="150"/>
      <c r="BC2483" s="150"/>
      <c r="BD2483" s="150"/>
      <c r="BE2483" s="150"/>
      <c r="BF2483" s="150"/>
      <c r="BG2483" s="150"/>
      <c r="BH2483" s="150"/>
    </row>
    <row r="2484" spans="1:60" outlineLevel="1" x14ac:dyDescent="0.2">
      <c r="A2484" s="157"/>
      <c r="B2484" s="158"/>
      <c r="C2484" s="199" t="s">
        <v>824</v>
      </c>
      <c r="D2484" s="189"/>
      <c r="E2484" s="190">
        <v>5.16</v>
      </c>
      <c r="F2484" s="159"/>
      <c r="G2484" s="159"/>
      <c r="H2484" s="159"/>
      <c r="I2484" s="159"/>
      <c r="J2484" s="159"/>
      <c r="K2484" s="159"/>
      <c r="L2484" s="159"/>
      <c r="M2484" s="159"/>
      <c r="N2484" s="159"/>
      <c r="O2484" s="159"/>
      <c r="P2484" s="159"/>
      <c r="Q2484" s="159"/>
      <c r="R2484" s="159"/>
      <c r="S2484" s="159"/>
      <c r="T2484" s="159"/>
      <c r="U2484" s="159"/>
      <c r="V2484" s="159"/>
      <c r="W2484" s="159"/>
      <c r="X2484" s="159"/>
      <c r="Y2484" s="150"/>
      <c r="Z2484" s="150"/>
      <c r="AA2484" s="150"/>
      <c r="AB2484" s="150"/>
      <c r="AC2484" s="150"/>
      <c r="AD2484" s="150"/>
      <c r="AE2484" s="150"/>
      <c r="AF2484" s="150"/>
      <c r="AG2484" s="150" t="s">
        <v>247</v>
      </c>
      <c r="AH2484" s="150">
        <v>0</v>
      </c>
      <c r="AI2484" s="150"/>
      <c r="AJ2484" s="150"/>
      <c r="AK2484" s="150"/>
      <c r="AL2484" s="150"/>
      <c r="AM2484" s="150"/>
      <c r="AN2484" s="150"/>
      <c r="AO2484" s="150"/>
      <c r="AP2484" s="150"/>
      <c r="AQ2484" s="150"/>
      <c r="AR2484" s="150"/>
      <c r="AS2484" s="150"/>
      <c r="AT2484" s="150"/>
      <c r="AU2484" s="150"/>
      <c r="AV2484" s="150"/>
      <c r="AW2484" s="150"/>
      <c r="AX2484" s="150"/>
      <c r="AY2484" s="150"/>
      <c r="AZ2484" s="150"/>
      <c r="BA2484" s="150"/>
      <c r="BB2484" s="150"/>
      <c r="BC2484" s="150"/>
      <c r="BD2484" s="150"/>
      <c r="BE2484" s="150"/>
      <c r="BF2484" s="150"/>
      <c r="BG2484" s="150"/>
      <c r="BH2484" s="150"/>
    </row>
    <row r="2485" spans="1:60" outlineLevel="1" x14ac:dyDescent="0.2">
      <c r="A2485" s="157"/>
      <c r="B2485" s="158"/>
      <c r="C2485" s="199" t="s">
        <v>825</v>
      </c>
      <c r="D2485" s="189"/>
      <c r="E2485" s="190">
        <v>3.54</v>
      </c>
      <c r="F2485" s="159"/>
      <c r="G2485" s="159"/>
      <c r="H2485" s="159"/>
      <c r="I2485" s="159"/>
      <c r="J2485" s="159"/>
      <c r="K2485" s="159"/>
      <c r="L2485" s="159"/>
      <c r="M2485" s="159"/>
      <c r="N2485" s="159"/>
      <c r="O2485" s="159"/>
      <c r="P2485" s="159"/>
      <c r="Q2485" s="159"/>
      <c r="R2485" s="159"/>
      <c r="S2485" s="159"/>
      <c r="T2485" s="159"/>
      <c r="U2485" s="159"/>
      <c r="V2485" s="159"/>
      <c r="W2485" s="159"/>
      <c r="X2485" s="159"/>
      <c r="Y2485" s="150"/>
      <c r="Z2485" s="150"/>
      <c r="AA2485" s="150"/>
      <c r="AB2485" s="150"/>
      <c r="AC2485" s="150"/>
      <c r="AD2485" s="150"/>
      <c r="AE2485" s="150"/>
      <c r="AF2485" s="150"/>
      <c r="AG2485" s="150" t="s">
        <v>247</v>
      </c>
      <c r="AH2485" s="150">
        <v>0</v>
      </c>
      <c r="AI2485" s="150"/>
      <c r="AJ2485" s="150"/>
      <c r="AK2485" s="150"/>
      <c r="AL2485" s="150"/>
      <c r="AM2485" s="150"/>
      <c r="AN2485" s="150"/>
      <c r="AO2485" s="150"/>
      <c r="AP2485" s="150"/>
      <c r="AQ2485" s="150"/>
      <c r="AR2485" s="150"/>
      <c r="AS2485" s="150"/>
      <c r="AT2485" s="150"/>
      <c r="AU2485" s="150"/>
      <c r="AV2485" s="150"/>
      <c r="AW2485" s="150"/>
      <c r="AX2485" s="150"/>
      <c r="AY2485" s="150"/>
      <c r="AZ2485" s="150"/>
      <c r="BA2485" s="150"/>
      <c r="BB2485" s="150"/>
      <c r="BC2485" s="150"/>
      <c r="BD2485" s="150"/>
      <c r="BE2485" s="150"/>
      <c r="BF2485" s="150"/>
      <c r="BG2485" s="150"/>
      <c r="BH2485" s="150"/>
    </row>
    <row r="2486" spans="1:60" outlineLevel="1" x14ac:dyDescent="0.2">
      <c r="A2486" s="157"/>
      <c r="B2486" s="158"/>
      <c r="C2486" s="199" t="s">
        <v>1038</v>
      </c>
      <c r="D2486" s="189"/>
      <c r="E2486" s="190"/>
      <c r="F2486" s="159"/>
      <c r="G2486" s="159"/>
      <c r="H2486" s="159"/>
      <c r="I2486" s="159"/>
      <c r="J2486" s="159"/>
      <c r="K2486" s="159"/>
      <c r="L2486" s="159"/>
      <c r="M2486" s="159"/>
      <c r="N2486" s="159"/>
      <c r="O2486" s="159"/>
      <c r="P2486" s="159"/>
      <c r="Q2486" s="159"/>
      <c r="R2486" s="159"/>
      <c r="S2486" s="159"/>
      <c r="T2486" s="159"/>
      <c r="U2486" s="159"/>
      <c r="V2486" s="159"/>
      <c r="W2486" s="159"/>
      <c r="X2486" s="159"/>
      <c r="Y2486" s="150"/>
      <c r="Z2486" s="150"/>
      <c r="AA2486" s="150"/>
      <c r="AB2486" s="150"/>
      <c r="AC2486" s="150"/>
      <c r="AD2486" s="150"/>
      <c r="AE2486" s="150"/>
      <c r="AF2486" s="150"/>
      <c r="AG2486" s="150" t="s">
        <v>247</v>
      </c>
      <c r="AH2486" s="150">
        <v>0</v>
      </c>
      <c r="AI2486" s="150"/>
      <c r="AJ2486" s="150"/>
      <c r="AK2486" s="150"/>
      <c r="AL2486" s="150"/>
      <c r="AM2486" s="150"/>
      <c r="AN2486" s="150"/>
      <c r="AO2486" s="150"/>
      <c r="AP2486" s="150"/>
      <c r="AQ2486" s="150"/>
      <c r="AR2486" s="150"/>
      <c r="AS2486" s="150"/>
      <c r="AT2486" s="150"/>
      <c r="AU2486" s="150"/>
      <c r="AV2486" s="150"/>
      <c r="AW2486" s="150"/>
      <c r="AX2486" s="150"/>
      <c r="AY2486" s="150"/>
      <c r="AZ2486" s="150"/>
      <c r="BA2486" s="150"/>
      <c r="BB2486" s="150"/>
      <c r="BC2486" s="150"/>
      <c r="BD2486" s="150"/>
      <c r="BE2486" s="150"/>
      <c r="BF2486" s="150"/>
      <c r="BG2486" s="150"/>
      <c r="BH2486" s="150"/>
    </row>
    <row r="2487" spans="1:60" outlineLevel="1" x14ac:dyDescent="0.2">
      <c r="A2487" s="157"/>
      <c r="B2487" s="158"/>
      <c r="C2487" s="199" t="s">
        <v>833</v>
      </c>
      <c r="D2487" s="189"/>
      <c r="E2487" s="190">
        <v>1.64</v>
      </c>
      <c r="F2487" s="159"/>
      <c r="G2487" s="159"/>
      <c r="H2487" s="159"/>
      <c r="I2487" s="159"/>
      <c r="J2487" s="159"/>
      <c r="K2487" s="159"/>
      <c r="L2487" s="159"/>
      <c r="M2487" s="159"/>
      <c r="N2487" s="159"/>
      <c r="O2487" s="159"/>
      <c r="P2487" s="159"/>
      <c r="Q2487" s="159"/>
      <c r="R2487" s="159"/>
      <c r="S2487" s="159"/>
      <c r="T2487" s="159"/>
      <c r="U2487" s="159"/>
      <c r="V2487" s="159"/>
      <c r="W2487" s="159"/>
      <c r="X2487" s="159"/>
      <c r="Y2487" s="150"/>
      <c r="Z2487" s="150"/>
      <c r="AA2487" s="150"/>
      <c r="AB2487" s="150"/>
      <c r="AC2487" s="150"/>
      <c r="AD2487" s="150"/>
      <c r="AE2487" s="150"/>
      <c r="AF2487" s="150"/>
      <c r="AG2487" s="150" t="s">
        <v>247</v>
      </c>
      <c r="AH2487" s="150">
        <v>0</v>
      </c>
      <c r="AI2487" s="150"/>
      <c r="AJ2487" s="150"/>
      <c r="AK2487" s="150"/>
      <c r="AL2487" s="150"/>
      <c r="AM2487" s="150"/>
      <c r="AN2487" s="150"/>
      <c r="AO2487" s="150"/>
      <c r="AP2487" s="150"/>
      <c r="AQ2487" s="150"/>
      <c r="AR2487" s="150"/>
      <c r="AS2487" s="150"/>
      <c r="AT2487" s="150"/>
      <c r="AU2487" s="150"/>
      <c r="AV2487" s="150"/>
      <c r="AW2487" s="150"/>
      <c r="AX2487" s="150"/>
      <c r="AY2487" s="150"/>
      <c r="AZ2487" s="150"/>
      <c r="BA2487" s="150"/>
      <c r="BB2487" s="150"/>
      <c r="BC2487" s="150"/>
      <c r="BD2487" s="150"/>
      <c r="BE2487" s="150"/>
      <c r="BF2487" s="150"/>
      <c r="BG2487" s="150"/>
      <c r="BH2487" s="150"/>
    </row>
    <row r="2488" spans="1:60" outlineLevel="1" x14ac:dyDescent="0.2">
      <c r="A2488" s="167">
        <v>374</v>
      </c>
      <c r="B2488" s="168" t="s">
        <v>2129</v>
      </c>
      <c r="C2488" s="184" t="s">
        <v>2130</v>
      </c>
      <c r="D2488" s="169" t="s">
        <v>353</v>
      </c>
      <c r="E2488" s="170">
        <v>311.41000000000003</v>
      </c>
      <c r="F2488" s="171">
        <v>55.3</v>
      </c>
      <c r="G2488" s="172">
        <f>ROUND(E2488*F2488,2)</f>
        <v>17220.97</v>
      </c>
      <c r="H2488" s="171">
        <v>20.91</v>
      </c>
      <c r="I2488" s="172">
        <f>ROUND(E2488*H2488,2)</f>
        <v>6511.58</v>
      </c>
      <c r="J2488" s="171">
        <v>34.39</v>
      </c>
      <c r="K2488" s="172">
        <f>ROUND(E2488*J2488,2)</f>
        <v>10709.39</v>
      </c>
      <c r="L2488" s="172">
        <v>21</v>
      </c>
      <c r="M2488" s="172">
        <f>G2488*(1+L2488/100)</f>
        <v>20837.3737</v>
      </c>
      <c r="N2488" s="172">
        <v>4.0000000000000003E-5</v>
      </c>
      <c r="O2488" s="172">
        <f>ROUND(E2488*N2488,2)</f>
        <v>0.01</v>
      </c>
      <c r="P2488" s="172">
        <v>0</v>
      </c>
      <c r="Q2488" s="172">
        <f>ROUND(E2488*P2488,2)</f>
        <v>0</v>
      </c>
      <c r="R2488" s="172" t="s">
        <v>2114</v>
      </c>
      <c r="S2488" s="172" t="s">
        <v>201</v>
      </c>
      <c r="T2488" s="173" t="s">
        <v>201</v>
      </c>
      <c r="U2488" s="159">
        <v>7.0000000000000007E-2</v>
      </c>
      <c r="V2488" s="159">
        <f>ROUND(E2488*U2488,2)</f>
        <v>21.8</v>
      </c>
      <c r="W2488" s="159"/>
      <c r="X2488" s="159" t="s">
        <v>242</v>
      </c>
      <c r="Y2488" s="150"/>
      <c r="Z2488" s="150"/>
      <c r="AA2488" s="150"/>
      <c r="AB2488" s="150"/>
      <c r="AC2488" s="150"/>
      <c r="AD2488" s="150"/>
      <c r="AE2488" s="150"/>
      <c r="AF2488" s="150"/>
      <c r="AG2488" s="150" t="s">
        <v>243</v>
      </c>
      <c r="AH2488" s="150"/>
      <c r="AI2488" s="150"/>
      <c r="AJ2488" s="150"/>
      <c r="AK2488" s="150"/>
      <c r="AL2488" s="150"/>
      <c r="AM2488" s="150"/>
      <c r="AN2488" s="150"/>
      <c r="AO2488" s="150"/>
      <c r="AP2488" s="150"/>
      <c r="AQ2488" s="150"/>
      <c r="AR2488" s="150"/>
      <c r="AS2488" s="150"/>
      <c r="AT2488" s="150"/>
      <c r="AU2488" s="150"/>
      <c r="AV2488" s="150"/>
      <c r="AW2488" s="150"/>
      <c r="AX2488" s="150"/>
      <c r="AY2488" s="150"/>
      <c r="AZ2488" s="150"/>
      <c r="BA2488" s="150"/>
      <c r="BB2488" s="150"/>
      <c r="BC2488" s="150"/>
      <c r="BD2488" s="150"/>
      <c r="BE2488" s="150"/>
      <c r="BF2488" s="150"/>
      <c r="BG2488" s="150"/>
      <c r="BH2488" s="150"/>
    </row>
    <row r="2489" spans="1:60" outlineLevel="1" x14ac:dyDescent="0.2">
      <c r="A2489" s="157"/>
      <c r="B2489" s="158"/>
      <c r="C2489" s="262" t="s">
        <v>2131</v>
      </c>
      <c r="D2489" s="263"/>
      <c r="E2489" s="263"/>
      <c r="F2489" s="263"/>
      <c r="G2489" s="263"/>
      <c r="H2489" s="159"/>
      <c r="I2489" s="159"/>
      <c r="J2489" s="159"/>
      <c r="K2489" s="159"/>
      <c r="L2489" s="159"/>
      <c r="M2489" s="159"/>
      <c r="N2489" s="159"/>
      <c r="O2489" s="159"/>
      <c r="P2489" s="159"/>
      <c r="Q2489" s="159"/>
      <c r="R2489" s="159"/>
      <c r="S2489" s="159"/>
      <c r="T2489" s="159"/>
      <c r="U2489" s="159"/>
      <c r="V2489" s="159"/>
      <c r="W2489" s="159"/>
      <c r="X2489" s="159"/>
      <c r="Y2489" s="150"/>
      <c r="Z2489" s="150"/>
      <c r="AA2489" s="150"/>
      <c r="AB2489" s="150"/>
      <c r="AC2489" s="150"/>
      <c r="AD2489" s="150"/>
      <c r="AE2489" s="150"/>
      <c r="AF2489" s="150"/>
      <c r="AG2489" s="150" t="s">
        <v>206</v>
      </c>
      <c r="AH2489" s="150"/>
      <c r="AI2489" s="150"/>
      <c r="AJ2489" s="150"/>
      <c r="AK2489" s="150"/>
      <c r="AL2489" s="150"/>
      <c r="AM2489" s="150"/>
      <c r="AN2489" s="150"/>
      <c r="AO2489" s="150"/>
      <c r="AP2489" s="150"/>
      <c r="AQ2489" s="150"/>
      <c r="AR2489" s="150"/>
      <c r="AS2489" s="150"/>
      <c r="AT2489" s="150"/>
      <c r="AU2489" s="150"/>
      <c r="AV2489" s="150"/>
      <c r="AW2489" s="150"/>
      <c r="AX2489" s="150"/>
      <c r="AY2489" s="150"/>
      <c r="AZ2489" s="150"/>
      <c r="BA2489" s="150"/>
      <c r="BB2489" s="150"/>
      <c r="BC2489" s="150"/>
      <c r="BD2489" s="150"/>
      <c r="BE2489" s="150"/>
      <c r="BF2489" s="150"/>
      <c r="BG2489" s="150"/>
      <c r="BH2489" s="150"/>
    </row>
    <row r="2490" spans="1:60" outlineLevel="1" x14ac:dyDescent="0.2">
      <c r="A2490" s="157"/>
      <c r="B2490" s="158"/>
      <c r="C2490" s="199" t="s">
        <v>2126</v>
      </c>
      <c r="D2490" s="189"/>
      <c r="E2490" s="190">
        <v>75.930000000000007</v>
      </c>
      <c r="F2490" s="159"/>
      <c r="G2490" s="159"/>
      <c r="H2490" s="159"/>
      <c r="I2490" s="159"/>
      <c r="J2490" s="159"/>
      <c r="K2490" s="159"/>
      <c r="L2490" s="159"/>
      <c r="M2490" s="159"/>
      <c r="N2490" s="159"/>
      <c r="O2490" s="159"/>
      <c r="P2490" s="159"/>
      <c r="Q2490" s="159"/>
      <c r="R2490" s="159"/>
      <c r="S2490" s="159"/>
      <c r="T2490" s="159"/>
      <c r="U2490" s="159"/>
      <c r="V2490" s="159"/>
      <c r="W2490" s="159"/>
      <c r="X2490" s="159"/>
      <c r="Y2490" s="150"/>
      <c r="Z2490" s="150"/>
      <c r="AA2490" s="150"/>
      <c r="AB2490" s="150"/>
      <c r="AC2490" s="150"/>
      <c r="AD2490" s="150"/>
      <c r="AE2490" s="150"/>
      <c r="AF2490" s="150"/>
      <c r="AG2490" s="150" t="s">
        <v>247</v>
      </c>
      <c r="AH2490" s="150">
        <v>5</v>
      </c>
      <c r="AI2490" s="150"/>
      <c r="AJ2490" s="150"/>
      <c r="AK2490" s="150"/>
      <c r="AL2490" s="150"/>
      <c r="AM2490" s="150"/>
      <c r="AN2490" s="150"/>
      <c r="AO2490" s="150"/>
      <c r="AP2490" s="150"/>
      <c r="AQ2490" s="150"/>
      <c r="AR2490" s="150"/>
      <c r="AS2490" s="150"/>
      <c r="AT2490" s="150"/>
      <c r="AU2490" s="150"/>
      <c r="AV2490" s="150"/>
      <c r="AW2490" s="150"/>
      <c r="AX2490" s="150"/>
      <c r="AY2490" s="150"/>
      <c r="AZ2490" s="150"/>
      <c r="BA2490" s="150"/>
      <c r="BB2490" s="150"/>
      <c r="BC2490" s="150"/>
      <c r="BD2490" s="150"/>
      <c r="BE2490" s="150"/>
      <c r="BF2490" s="150"/>
      <c r="BG2490" s="150"/>
      <c r="BH2490" s="150"/>
    </row>
    <row r="2491" spans="1:60" outlineLevel="1" x14ac:dyDescent="0.2">
      <c r="A2491" s="157"/>
      <c r="B2491" s="158"/>
      <c r="C2491" s="199" t="s">
        <v>246</v>
      </c>
      <c r="D2491" s="189"/>
      <c r="E2491" s="190"/>
      <c r="F2491" s="159"/>
      <c r="G2491" s="159"/>
      <c r="H2491" s="159"/>
      <c r="I2491" s="159"/>
      <c r="J2491" s="159"/>
      <c r="K2491" s="159"/>
      <c r="L2491" s="159"/>
      <c r="M2491" s="159"/>
      <c r="N2491" s="159"/>
      <c r="O2491" s="159"/>
      <c r="P2491" s="159"/>
      <c r="Q2491" s="159"/>
      <c r="R2491" s="159"/>
      <c r="S2491" s="159"/>
      <c r="T2491" s="159"/>
      <c r="U2491" s="159"/>
      <c r="V2491" s="159"/>
      <c r="W2491" s="159"/>
      <c r="X2491" s="159"/>
      <c r="Y2491" s="150"/>
      <c r="Z2491" s="150"/>
      <c r="AA2491" s="150"/>
      <c r="AB2491" s="150"/>
      <c r="AC2491" s="150"/>
      <c r="AD2491" s="150"/>
      <c r="AE2491" s="150"/>
      <c r="AF2491" s="150"/>
      <c r="AG2491" s="150" t="s">
        <v>247</v>
      </c>
      <c r="AH2491" s="150">
        <v>0</v>
      </c>
      <c r="AI2491" s="150"/>
      <c r="AJ2491" s="150"/>
      <c r="AK2491" s="150"/>
      <c r="AL2491" s="150"/>
      <c r="AM2491" s="150"/>
      <c r="AN2491" s="150"/>
      <c r="AO2491" s="150"/>
      <c r="AP2491" s="150"/>
      <c r="AQ2491" s="150"/>
      <c r="AR2491" s="150"/>
      <c r="AS2491" s="150"/>
      <c r="AT2491" s="150"/>
      <c r="AU2491" s="150"/>
      <c r="AV2491" s="150"/>
      <c r="AW2491" s="150"/>
      <c r="AX2491" s="150"/>
      <c r="AY2491" s="150"/>
      <c r="AZ2491" s="150"/>
      <c r="BA2491" s="150"/>
      <c r="BB2491" s="150"/>
      <c r="BC2491" s="150"/>
      <c r="BD2491" s="150"/>
      <c r="BE2491" s="150"/>
      <c r="BF2491" s="150"/>
      <c r="BG2491" s="150"/>
      <c r="BH2491" s="150"/>
    </row>
    <row r="2492" spans="1:60" outlineLevel="1" x14ac:dyDescent="0.2">
      <c r="A2492" s="157"/>
      <c r="B2492" s="158"/>
      <c r="C2492" s="199" t="s">
        <v>1030</v>
      </c>
      <c r="D2492" s="189"/>
      <c r="E2492" s="190"/>
      <c r="F2492" s="159"/>
      <c r="G2492" s="159"/>
      <c r="H2492" s="159"/>
      <c r="I2492" s="159"/>
      <c r="J2492" s="159"/>
      <c r="K2492" s="159"/>
      <c r="L2492" s="159"/>
      <c r="M2492" s="159"/>
      <c r="N2492" s="159"/>
      <c r="O2492" s="159"/>
      <c r="P2492" s="159"/>
      <c r="Q2492" s="159"/>
      <c r="R2492" s="159"/>
      <c r="S2492" s="159"/>
      <c r="T2492" s="159"/>
      <c r="U2492" s="159"/>
      <c r="V2492" s="159"/>
      <c r="W2492" s="159"/>
      <c r="X2492" s="159"/>
      <c r="Y2492" s="150"/>
      <c r="Z2492" s="150"/>
      <c r="AA2492" s="150"/>
      <c r="AB2492" s="150"/>
      <c r="AC2492" s="150"/>
      <c r="AD2492" s="150"/>
      <c r="AE2492" s="150"/>
      <c r="AF2492" s="150"/>
      <c r="AG2492" s="150" t="s">
        <v>247</v>
      </c>
      <c r="AH2492" s="150">
        <v>0</v>
      </c>
      <c r="AI2492" s="150"/>
      <c r="AJ2492" s="150"/>
      <c r="AK2492" s="150"/>
      <c r="AL2492" s="150"/>
      <c r="AM2492" s="150"/>
      <c r="AN2492" s="150"/>
      <c r="AO2492" s="150"/>
      <c r="AP2492" s="150"/>
      <c r="AQ2492" s="150"/>
      <c r="AR2492" s="150"/>
      <c r="AS2492" s="150"/>
      <c r="AT2492" s="150"/>
      <c r="AU2492" s="150"/>
      <c r="AV2492" s="150"/>
      <c r="AW2492" s="150"/>
      <c r="AX2492" s="150"/>
      <c r="AY2492" s="150"/>
      <c r="AZ2492" s="150"/>
      <c r="BA2492" s="150"/>
      <c r="BB2492" s="150"/>
      <c r="BC2492" s="150"/>
      <c r="BD2492" s="150"/>
      <c r="BE2492" s="150"/>
      <c r="BF2492" s="150"/>
      <c r="BG2492" s="150"/>
      <c r="BH2492" s="150"/>
    </row>
    <row r="2493" spans="1:60" outlineLevel="1" x14ac:dyDescent="0.2">
      <c r="A2493" s="157"/>
      <c r="B2493" s="158"/>
      <c r="C2493" s="199" t="s">
        <v>1549</v>
      </c>
      <c r="D2493" s="189"/>
      <c r="E2493" s="190">
        <v>11.2</v>
      </c>
      <c r="F2493" s="159"/>
      <c r="G2493" s="159"/>
      <c r="H2493" s="159"/>
      <c r="I2493" s="159"/>
      <c r="J2493" s="159"/>
      <c r="K2493" s="159"/>
      <c r="L2493" s="159"/>
      <c r="M2493" s="159"/>
      <c r="N2493" s="159"/>
      <c r="O2493" s="159"/>
      <c r="P2493" s="159"/>
      <c r="Q2493" s="159"/>
      <c r="R2493" s="159"/>
      <c r="S2493" s="159"/>
      <c r="T2493" s="159"/>
      <c r="U2493" s="159"/>
      <c r="V2493" s="159"/>
      <c r="W2493" s="159"/>
      <c r="X2493" s="159"/>
      <c r="Y2493" s="150"/>
      <c r="Z2493" s="150"/>
      <c r="AA2493" s="150"/>
      <c r="AB2493" s="150"/>
      <c r="AC2493" s="150"/>
      <c r="AD2493" s="150"/>
      <c r="AE2493" s="150"/>
      <c r="AF2493" s="150"/>
      <c r="AG2493" s="150" t="s">
        <v>247</v>
      </c>
      <c r="AH2493" s="150">
        <v>0</v>
      </c>
      <c r="AI2493" s="150"/>
      <c r="AJ2493" s="150"/>
      <c r="AK2493" s="150"/>
      <c r="AL2493" s="150"/>
      <c r="AM2493" s="150"/>
      <c r="AN2493" s="150"/>
      <c r="AO2493" s="150"/>
      <c r="AP2493" s="150"/>
      <c r="AQ2493" s="150"/>
      <c r="AR2493" s="150"/>
      <c r="AS2493" s="150"/>
      <c r="AT2493" s="150"/>
      <c r="AU2493" s="150"/>
      <c r="AV2493" s="150"/>
      <c r="AW2493" s="150"/>
      <c r="AX2493" s="150"/>
      <c r="AY2493" s="150"/>
      <c r="AZ2493" s="150"/>
      <c r="BA2493" s="150"/>
      <c r="BB2493" s="150"/>
      <c r="BC2493" s="150"/>
      <c r="BD2493" s="150"/>
      <c r="BE2493" s="150"/>
      <c r="BF2493" s="150"/>
      <c r="BG2493" s="150"/>
      <c r="BH2493" s="150"/>
    </row>
    <row r="2494" spans="1:60" outlineLevel="1" x14ac:dyDescent="0.2">
      <c r="A2494" s="157"/>
      <c r="B2494" s="158"/>
      <c r="C2494" s="199" t="s">
        <v>2118</v>
      </c>
      <c r="D2494" s="189"/>
      <c r="E2494" s="190">
        <v>-1.2</v>
      </c>
      <c r="F2494" s="159"/>
      <c r="G2494" s="159"/>
      <c r="H2494" s="159"/>
      <c r="I2494" s="159"/>
      <c r="J2494" s="159"/>
      <c r="K2494" s="159"/>
      <c r="L2494" s="159"/>
      <c r="M2494" s="159"/>
      <c r="N2494" s="159"/>
      <c r="O2494" s="159"/>
      <c r="P2494" s="159"/>
      <c r="Q2494" s="159"/>
      <c r="R2494" s="159"/>
      <c r="S2494" s="159"/>
      <c r="T2494" s="159"/>
      <c r="U2494" s="159"/>
      <c r="V2494" s="159"/>
      <c r="W2494" s="159"/>
      <c r="X2494" s="159"/>
      <c r="Y2494" s="150"/>
      <c r="Z2494" s="150"/>
      <c r="AA2494" s="150"/>
      <c r="AB2494" s="150"/>
      <c r="AC2494" s="150"/>
      <c r="AD2494" s="150"/>
      <c r="AE2494" s="150"/>
      <c r="AF2494" s="150"/>
      <c r="AG2494" s="150" t="s">
        <v>247</v>
      </c>
      <c r="AH2494" s="150">
        <v>0</v>
      </c>
      <c r="AI2494" s="150"/>
      <c r="AJ2494" s="150"/>
      <c r="AK2494" s="150"/>
      <c r="AL2494" s="150"/>
      <c r="AM2494" s="150"/>
      <c r="AN2494" s="150"/>
      <c r="AO2494" s="150"/>
      <c r="AP2494" s="150"/>
      <c r="AQ2494" s="150"/>
      <c r="AR2494" s="150"/>
      <c r="AS2494" s="150"/>
      <c r="AT2494" s="150"/>
      <c r="AU2494" s="150"/>
      <c r="AV2494" s="150"/>
      <c r="AW2494" s="150"/>
      <c r="AX2494" s="150"/>
      <c r="AY2494" s="150"/>
      <c r="AZ2494" s="150"/>
      <c r="BA2494" s="150"/>
      <c r="BB2494" s="150"/>
      <c r="BC2494" s="150"/>
      <c r="BD2494" s="150"/>
      <c r="BE2494" s="150"/>
      <c r="BF2494" s="150"/>
      <c r="BG2494" s="150"/>
      <c r="BH2494" s="150"/>
    </row>
    <row r="2495" spans="1:60" outlineLevel="1" x14ac:dyDescent="0.2">
      <c r="A2495" s="157"/>
      <c r="B2495" s="158"/>
      <c r="C2495" s="199" t="s">
        <v>1550</v>
      </c>
      <c r="D2495" s="189"/>
      <c r="E2495" s="190">
        <v>4.3499999999999996</v>
      </c>
      <c r="F2495" s="159"/>
      <c r="G2495" s="159"/>
      <c r="H2495" s="159"/>
      <c r="I2495" s="159"/>
      <c r="J2495" s="159"/>
      <c r="K2495" s="159"/>
      <c r="L2495" s="159"/>
      <c r="M2495" s="159"/>
      <c r="N2495" s="159"/>
      <c r="O2495" s="159"/>
      <c r="P2495" s="159"/>
      <c r="Q2495" s="159"/>
      <c r="R2495" s="159"/>
      <c r="S2495" s="159"/>
      <c r="T2495" s="159"/>
      <c r="U2495" s="159"/>
      <c r="V2495" s="159"/>
      <c r="W2495" s="159"/>
      <c r="X2495" s="159"/>
      <c r="Y2495" s="150"/>
      <c r="Z2495" s="150"/>
      <c r="AA2495" s="150"/>
      <c r="AB2495" s="150"/>
      <c r="AC2495" s="150"/>
      <c r="AD2495" s="150"/>
      <c r="AE2495" s="150"/>
      <c r="AF2495" s="150"/>
      <c r="AG2495" s="150" t="s">
        <v>247</v>
      </c>
      <c r="AH2495" s="150">
        <v>0</v>
      </c>
      <c r="AI2495" s="150"/>
      <c r="AJ2495" s="150"/>
      <c r="AK2495" s="150"/>
      <c r="AL2495" s="150"/>
      <c r="AM2495" s="150"/>
      <c r="AN2495" s="150"/>
      <c r="AO2495" s="150"/>
      <c r="AP2495" s="150"/>
      <c r="AQ2495" s="150"/>
      <c r="AR2495" s="150"/>
      <c r="AS2495" s="150"/>
      <c r="AT2495" s="150"/>
      <c r="AU2495" s="150"/>
      <c r="AV2495" s="150"/>
      <c r="AW2495" s="150"/>
      <c r="AX2495" s="150"/>
      <c r="AY2495" s="150"/>
      <c r="AZ2495" s="150"/>
      <c r="BA2495" s="150"/>
      <c r="BB2495" s="150"/>
      <c r="BC2495" s="150"/>
      <c r="BD2495" s="150"/>
      <c r="BE2495" s="150"/>
      <c r="BF2495" s="150"/>
      <c r="BG2495" s="150"/>
      <c r="BH2495" s="150"/>
    </row>
    <row r="2496" spans="1:60" outlineLevel="1" x14ac:dyDescent="0.2">
      <c r="A2496" s="157"/>
      <c r="B2496" s="158"/>
      <c r="C2496" s="199" t="s">
        <v>1551</v>
      </c>
      <c r="D2496" s="189"/>
      <c r="E2496" s="190">
        <v>18.440000000000001</v>
      </c>
      <c r="F2496" s="159"/>
      <c r="G2496" s="159"/>
      <c r="H2496" s="159"/>
      <c r="I2496" s="159"/>
      <c r="J2496" s="159"/>
      <c r="K2496" s="159"/>
      <c r="L2496" s="159"/>
      <c r="M2496" s="159"/>
      <c r="N2496" s="159"/>
      <c r="O2496" s="159"/>
      <c r="P2496" s="159"/>
      <c r="Q2496" s="159"/>
      <c r="R2496" s="159"/>
      <c r="S2496" s="159"/>
      <c r="T2496" s="159"/>
      <c r="U2496" s="159"/>
      <c r="V2496" s="159"/>
      <c r="W2496" s="159"/>
      <c r="X2496" s="159"/>
      <c r="Y2496" s="150"/>
      <c r="Z2496" s="150"/>
      <c r="AA2496" s="150"/>
      <c r="AB2496" s="150"/>
      <c r="AC2496" s="150"/>
      <c r="AD2496" s="150"/>
      <c r="AE2496" s="150"/>
      <c r="AF2496" s="150"/>
      <c r="AG2496" s="150" t="s">
        <v>247</v>
      </c>
      <c r="AH2496" s="150">
        <v>0</v>
      </c>
      <c r="AI2496" s="150"/>
      <c r="AJ2496" s="150"/>
      <c r="AK2496" s="150"/>
      <c r="AL2496" s="150"/>
      <c r="AM2496" s="150"/>
      <c r="AN2496" s="150"/>
      <c r="AO2496" s="150"/>
      <c r="AP2496" s="150"/>
      <c r="AQ2496" s="150"/>
      <c r="AR2496" s="150"/>
      <c r="AS2496" s="150"/>
      <c r="AT2496" s="150"/>
      <c r="AU2496" s="150"/>
      <c r="AV2496" s="150"/>
      <c r="AW2496" s="150"/>
      <c r="AX2496" s="150"/>
      <c r="AY2496" s="150"/>
      <c r="AZ2496" s="150"/>
      <c r="BA2496" s="150"/>
      <c r="BB2496" s="150"/>
      <c r="BC2496" s="150"/>
      <c r="BD2496" s="150"/>
      <c r="BE2496" s="150"/>
      <c r="BF2496" s="150"/>
      <c r="BG2496" s="150"/>
      <c r="BH2496" s="150"/>
    </row>
    <row r="2497" spans="1:60" outlineLevel="1" x14ac:dyDescent="0.2">
      <c r="A2497" s="157"/>
      <c r="B2497" s="158"/>
      <c r="C2497" s="199" t="s">
        <v>1457</v>
      </c>
      <c r="D2497" s="189"/>
      <c r="E2497" s="190">
        <v>-0.8</v>
      </c>
      <c r="F2497" s="159"/>
      <c r="G2497" s="159"/>
      <c r="H2497" s="159"/>
      <c r="I2497" s="159"/>
      <c r="J2497" s="159"/>
      <c r="K2497" s="159"/>
      <c r="L2497" s="159"/>
      <c r="M2497" s="159"/>
      <c r="N2497" s="159"/>
      <c r="O2497" s="159"/>
      <c r="P2497" s="159"/>
      <c r="Q2497" s="159"/>
      <c r="R2497" s="159"/>
      <c r="S2497" s="159"/>
      <c r="T2497" s="159"/>
      <c r="U2497" s="159"/>
      <c r="V2497" s="159"/>
      <c r="W2497" s="159"/>
      <c r="X2497" s="159"/>
      <c r="Y2497" s="150"/>
      <c r="Z2497" s="150"/>
      <c r="AA2497" s="150"/>
      <c r="AB2497" s="150"/>
      <c r="AC2497" s="150"/>
      <c r="AD2497" s="150"/>
      <c r="AE2497" s="150"/>
      <c r="AF2497" s="150"/>
      <c r="AG2497" s="150" t="s">
        <v>247</v>
      </c>
      <c r="AH2497" s="150">
        <v>0</v>
      </c>
      <c r="AI2497" s="150"/>
      <c r="AJ2497" s="150"/>
      <c r="AK2497" s="150"/>
      <c r="AL2497" s="150"/>
      <c r="AM2497" s="150"/>
      <c r="AN2497" s="150"/>
      <c r="AO2497" s="150"/>
      <c r="AP2497" s="150"/>
      <c r="AQ2497" s="150"/>
      <c r="AR2497" s="150"/>
      <c r="AS2497" s="150"/>
      <c r="AT2497" s="150"/>
      <c r="AU2497" s="150"/>
      <c r="AV2497" s="150"/>
      <c r="AW2497" s="150"/>
      <c r="AX2497" s="150"/>
      <c r="AY2497" s="150"/>
      <c r="AZ2497" s="150"/>
      <c r="BA2497" s="150"/>
      <c r="BB2497" s="150"/>
      <c r="BC2497" s="150"/>
      <c r="BD2497" s="150"/>
      <c r="BE2497" s="150"/>
      <c r="BF2497" s="150"/>
      <c r="BG2497" s="150"/>
      <c r="BH2497" s="150"/>
    </row>
    <row r="2498" spans="1:60" outlineLevel="1" x14ac:dyDescent="0.2">
      <c r="A2498" s="157"/>
      <c r="B2498" s="158"/>
      <c r="C2498" s="199" t="s">
        <v>1458</v>
      </c>
      <c r="D2498" s="189"/>
      <c r="E2498" s="190">
        <v>-1.1499999999999999</v>
      </c>
      <c r="F2498" s="159"/>
      <c r="G2498" s="159"/>
      <c r="H2498" s="159"/>
      <c r="I2498" s="159"/>
      <c r="J2498" s="159"/>
      <c r="K2498" s="159"/>
      <c r="L2498" s="159"/>
      <c r="M2498" s="159"/>
      <c r="N2498" s="159"/>
      <c r="O2498" s="159"/>
      <c r="P2498" s="159"/>
      <c r="Q2498" s="159"/>
      <c r="R2498" s="159"/>
      <c r="S2498" s="159"/>
      <c r="T2498" s="159"/>
      <c r="U2498" s="159"/>
      <c r="V2498" s="159"/>
      <c r="W2498" s="159"/>
      <c r="X2498" s="159"/>
      <c r="Y2498" s="150"/>
      <c r="Z2498" s="150"/>
      <c r="AA2498" s="150"/>
      <c r="AB2498" s="150"/>
      <c r="AC2498" s="150"/>
      <c r="AD2498" s="150"/>
      <c r="AE2498" s="150"/>
      <c r="AF2498" s="150"/>
      <c r="AG2498" s="150" t="s">
        <v>247</v>
      </c>
      <c r="AH2498" s="150">
        <v>0</v>
      </c>
      <c r="AI2498" s="150"/>
      <c r="AJ2498" s="150"/>
      <c r="AK2498" s="150"/>
      <c r="AL2498" s="150"/>
      <c r="AM2498" s="150"/>
      <c r="AN2498" s="150"/>
      <c r="AO2498" s="150"/>
      <c r="AP2498" s="150"/>
      <c r="AQ2498" s="150"/>
      <c r="AR2498" s="150"/>
      <c r="AS2498" s="150"/>
      <c r="AT2498" s="150"/>
      <c r="AU2498" s="150"/>
      <c r="AV2498" s="150"/>
      <c r="AW2498" s="150"/>
      <c r="AX2498" s="150"/>
      <c r="AY2498" s="150"/>
      <c r="AZ2498" s="150"/>
      <c r="BA2498" s="150"/>
      <c r="BB2498" s="150"/>
      <c r="BC2498" s="150"/>
      <c r="BD2498" s="150"/>
      <c r="BE2498" s="150"/>
      <c r="BF2498" s="150"/>
      <c r="BG2498" s="150"/>
      <c r="BH2498" s="150"/>
    </row>
    <row r="2499" spans="1:60" outlineLevel="1" x14ac:dyDescent="0.2">
      <c r="A2499" s="157"/>
      <c r="B2499" s="158"/>
      <c r="C2499" s="199" t="s">
        <v>1552</v>
      </c>
      <c r="D2499" s="189"/>
      <c r="E2499" s="190">
        <v>23.9</v>
      </c>
      <c r="F2499" s="159"/>
      <c r="G2499" s="159"/>
      <c r="H2499" s="159"/>
      <c r="I2499" s="159"/>
      <c r="J2499" s="159"/>
      <c r="K2499" s="159"/>
      <c r="L2499" s="159"/>
      <c r="M2499" s="159"/>
      <c r="N2499" s="159"/>
      <c r="O2499" s="159"/>
      <c r="P2499" s="159"/>
      <c r="Q2499" s="159"/>
      <c r="R2499" s="159"/>
      <c r="S2499" s="159"/>
      <c r="T2499" s="159"/>
      <c r="U2499" s="159"/>
      <c r="V2499" s="159"/>
      <c r="W2499" s="159"/>
      <c r="X2499" s="159"/>
      <c r="Y2499" s="150"/>
      <c r="Z2499" s="150"/>
      <c r="AA2499" s="150"/>
      <c r="AB2499" s="150"/>
      <c r="AC2499" s="150"/>
      <c r="AD2499" s="150"/>
      <c r="AE2499" s="150"/>
      <c r="AF2499" s="150"/>
      <c r="AG2499" s="150" t="s">
        <v>247</v>
      </c>
      <c r="AH2499" s="150">
        <v>0</v>
      </c>
      <c r="AI2499" s="150"/>
      <c r="AJ2499" s="150"/>
      <c r="AK2499" s="150"/>
      <c r="AL2499" s="150"/>
      <c r="AM2499" s="150"/>
      <c r="AN2499" s="150"/>
      <c r="AO2499" s="150"/>
      <c r="AP2499" s="150"/>
      <c r="AQ2499" s="150"/>
      <c r="AR2499" s="150"/>
      <c r="AS2499" s="150"/>
      <c r="AT2499" s="150"/>
      <c r="AU2499" s="150"/>
      <c r="AV2499" s="150"/>
      <c r="AW2499" s="150"/>
      <c r="AX2499" s="150"/>
      <c r="AY2499" s="150"/>
      <c r="AZ2499" s="150"/>
      <c r="BA2499" s="150"/>
      <c r="BB2499" s="150"/>
      <c r="BC2499" s="150"/>
      <c r="BD2499" s="150"/>
      <c r="BE2499" s="150"/>
      <c r="BF2499" s="150"/>
      <c r="BG2499" s="150"/>
      <c r="BH2499" s="150"/>
    </row>
    <row r="2500" spans="1:60" outlineLevel="1" x14ac:dyDescent="0.2">
      <c r="A2500" s="157"/>
      <c r="B2500" s="158"/>
      <c r="C2500" s="199" t="s">
        <v>2118</v>
      </c>
      <c r="D2500" s="189"/>
      <c r="E2500" s="190">
        <v>-1.2</v>
      </c>
      <c r="F2500" s="159"/>
      <c r="G2500" s="159"/>
      <c r="H2500" s="159"/>
      <c r="I2500" s="159"/>
      <c r="J2500" s="159"/>
      <c r="K2500" s="159"/>
      <c r="L2500" s="159"/>
      <c r="M2500" s="159"/>
      <c r="N2500" s="159"/>
      <c r="O2500" s="159"/>
      <c r="P2500" s="159"/>
      <c r="Q2500" s="159"/>
      <c r="R2500" s="159"/>
      <c r="S2500" s="159"/>
      <c r="T2500" s="159"/>
      <c r="U2500" s="159"/>
      <c r="V2500" s="159"/>
      <c r="W2500" s="159"/>
      <c r="X2500" s="159"/>
      <c r="Y2500" s="150"/>
      <c r="Z2500" s="150"/>
      <c r="AA2500" s="150"/>
      <c r="AB2500" s="150"/>
      <c r="AC2500" s="150"/>
      <c r="AD2500" s="150"/>
      <c r="AE2500" s="150"/>
      <c r="AF2500" s="150"/>
      <c r="AG2500" s="150" t="s">
        <v>247</v>
      </c>
      <c r="AH2500" s="150">
        <v>0</v>
      </c>
      <c r="AI2500" s="150"/>
      <c r="AJ2500" s="150"/>
      <c r="AK2500" s="150"/>
      <c r="AL2500" s="150"/>
      <c r="AM2500" s="150"/>
      <c r="AN2500" s="150"/>
      <c r="AO2500" s="150"/>
      <c r="AP2500" s="150"/>
      <c r="AQ2500" s="150"/>
      <c r="AR2500" s="150"/>
      <c r="AS2500" s="150"/>
      <c r="AT2500" s="150"/>
      <c r="AU2500" s="150"/>
      <c r="AV2500" s="150"/>
      <c r="AW2500" s="150"/>
      <c r="AX2500" s="150"/>
      <c r="AY2500" s="150"/>
      <c r="AZ2500" s="150"/>
      <c r="BA2500" s="150"/>
      <c r="BB2500" s="150"/>
      <c r="BC2500" s="150"/>
      <c r="BD2500" s="150"/>
      <c r="BE2500" s="150"/>
      <c r="BF2500" s="150"/>
      <c r="BG2500" s="150"/>
      <c r="BH2500" s="150"/>
    </row>
    <row r="2501" spans="1:60" outlineLevel="1" x14ac:dyDescent="0.2">
      <c r="A2501" s="157"/>
      <c r="B2501" s="158"/>
      <c r="C2501" s="199" t="s">
        <v>1553</v>
      </c>
      <c r="D2501" s="189"/>
      <c r="E2501" s="190">
        <v>9.9499999999999993</v>
      </c>
      <c r="F2501" s="159"/>
      <c r="G2501" s="159"/>
      <c r="H2501" s="159"/>
      <c r="I2501" s="159"/>
      <c r="J2501" s="159"/>
      <c r="K2501" s="159"/>
      <c r="L2501" s="159"/>
      <c r="M2501" s="159"/>
      <c r="N2501" s="159"/>
      <c r="O2501" s="159"/>
      <c r="P2501" s="159"/>
      <c r="Q2501" s="159"/>
      <c r="R2501" s="159"/>
      <c r="S2501" s="159"/>
      <c r="T2501" s="159"/>
      <c r="U2501" s="159"/>
      <c r="V2501" s="159"/>
      <c r="W2501" s="159"/>
      <c r="X2501" s="159"/>
      <c r="Y2501" s="150"/>
      <c r="Z2501" s="150"/>
      <c r="AA2501" s="150"/>
      <c r="AB2501" s="150"/>
      <c r="AC2501" s="150"/>
      <c r="AD2501" s="150"/>
      <c r="AE2501" s="150"/>
      <c r="AF2501" s="150"/>
      <c r="AG2501" s="150" t="s">
        <v>247</v>
      </c>
      <c r="AH2501" s="150">
        <v>0</v>
      </c>
      <c r="AI2501" s="150"/>
      <c r="AJ2501" s="150"/>
      <c r="AK2501" s="150"/>
      <c r="AL2501" s="150"/>
      <c r="AM2501" s="150"/>
      <c r="AN2501" s="150"/>
      <c r="AO2501" s="150"/>
      <c r="AP2501" s="150"/>
      <c r="AQ2501" s="150"/>
      <c r="AR2501" s="150"/>
      <c r="AS2501" s="150"/>
      <c r="AT2501" s="150"/>
      <c r="AU2501" s="150"/>
      <c r="AV2501" s="150"/>
      <c r="AW2501" s="150"/>
      <c r="AX2501" s="150"/>
      <c r="AY2501" s="150"/>
      <c r="AZ2501" s="150"/>
      <c r="BA2501" s="150"/>
      <c r="BB2501" s="150"/>
      <c r="BC2501" s="150"/>
      <c r="BD2501" s="150"/>
      <c r="BE2501" s="150"/>
      <c r="BF2501" s="150"/>
      <c r="BG2501" s="150"/>
      <c r="BH2501" s="150"/>
    </row>
    <row r="2502" spans="1:60" outlineLevel="1" x14ac:dyDescent="0.2">
      <c r="A2502" s="157"/>
      <c r="B2502" s="158"/>
      <c r="C2502" s="199" t="s">
        <v>2123</v>
      </c>
      <c r="D2502" s="189"/>
      <c r="E2502" s="190">
        <v>-1.4</v>
      </c>
      <c r="F2502" s="159"/>
      <c r="G2502" s="159"/>
      <c r="H2502" s="159"/>
      <c r="I2502" s="159"/>
      <c r="J2502" s="159"/>
      <c r="K2502" s="159"/>
      <c r="L2502" s="159"/>
      <c r="M2502" s="159"/>
      <c r="N2502" s="159"/>
      <c r="O2502" s="159"/>
      <c r="P2502" s="159"/>
      <c r="Q2502" s="159"/>
      <c r="R2502" s="159"/>
      <c r="S2502" s="159"/>
      <c r="T2502" s="159"/>
      <c r="U2502" s="159"/>
      <c r="V2502" s="159"/>
      <c r="W2502" s="159"/>
      <c r="X2502" s="159"/>
      <c r="Y2502" s="150"/>
      <c r="Z2502" s="150"/>
      <c r="AA2502" s="150"/>
      <c r="AB2502" s="150"/>
      <c r="AC2502" s="150"/>
      <c r="AD2502" s="150"/>
      <c r="AE2502" s="150"/>
      <c r="AF2502" s="150"/>
      <c r="AG2502" s="150" t="s">
        <v>247</v>
      </c>
      <c r="AH2502" s="150">
        <v>0</v>
      </c>
      <c r="AI2502" s="150"/>
      <c r="AJ2502" s="150"/>
      <c r="AK2502" s="150"/>
      <c r="AL2502" s="150"/>
      <c r="AM2502" s="150"/>
      <c r="AN2502" s="150"/>
      <c r="AO2502" s="150"/>
      <c r="AP2502" s="150"/>
      <c r="AQ2502" s="150"/>
      <c r="AR2502" s="150"/>
      <c r="AS2502" s="150"/>
      <c r="AT2502" s="150"/>
      <c r="AU2502" s="150"/>
      <c r="AV2502" s="150"/>
      <c r="AW2502" s="150"/>
      <c r="AX2502" s="150"/>
      <c r="AY2502" s="150"/>
      <c r="AZ2502" s="150"/>
      <c r="BA2502" s="150"/>
      <c r="BB2502" s="150"/>
      <c r="BC2502" s="150"/>
      <c r="BD2502" s="150"/>
      <c r="BE2502" s="150"/>
      <c r="BF2502" s="150"/>
      <c r="BG2502" s="150"/>
      <c r="BH2502" s="150"/>
    </row>
    <row r="2503" spans="1:60" outlineLevel="1" x14ac:dyDescent="0.2">
      <c r="A2503" s="157"/>
      <c r="B2503" s="158"/>
      <c r="C2503" s="199" t="s">
        <v>1457</v>
      </c>
      <c r="D2503" s="189"/>
      <c r="E2503" s="190">
        <v>-0.8</v>
      </c>
      <c r="F2503" s="159"/>
      <c r="G2503" s="159"/>
      <c r="H2503" s="159"/>
      <c r="I2503" s="159"/>
      <c r="J2503" s="159"/>
      <c r="K2503" s="159"/>
      <c r="L2503" s="159"/>
      <c r="M2503" s="159"/>
      <c r="N2503" s="159"/>
      <c r="O2503" s="159"/>
      <c r="P2503" s="159"/>
      <c r="Q2503" s="159"/>
      <c r="R2503" s="159"/>
      <c r="S2503" s="159"/>
      <c r="T2503" s="159"/>
      <c r="U2503" s="159"/>
      <c r="V2503" s="159"/>
      <c r="W2503" s="159"/>
      <c r="X2503" s="159"/>
      <c r="Y2503" s="150"/>
      <c r="Z2503" s="150"/>
      <c r="AA2503" s="150"/>
      <c r="AB2503" s="150"/>
      <c r="AC2503" s="150"/>
      <c r="AD2503" s="150"/>
      <c r="AE2503" s="150"/>
      <c r="AF2503" s="150"/>
      <c r="AG2503" s="150" t="s">
        <v>247</v>
      </c>
      <c r="AH2503" s="150">
        <v>0</v>
      </c>
      <c r="AI2503" s="150"/>
      <c r="AJ2503" s="150"/>
      <c r="AK2503" s="150"/>
      <c r="AL2503" s="150"/>
      <c r="AM2503" s="150"/>
      <c r="AN2503" s="150"/>
      <c r="AO2503" s="150"/>
      <c r="AP2503" s="150"/>
      <c r="AQ2503" s="150"/>
      <c r="AR2503" s="150"/>
      <c r="AS2503" s="150"/>
      <c r="AT2503" s="150"/>
      <c r="AU2503" s="150"/>
      <c r="AV2503" s="150"/>
      <c r="AW2503" s="150"/>
      <c r="AX2503" s="150"/>
      <c r="AY2503" s="150"/>
      <c r="AZ2503" s="150"/>
      <c r="BA2503" s="150"/>
      <c r="BB2503" s="150"/>
      <c r="BC2503" s="150"/>
      <c r="BD2503" s="150"/>
      <c r="BE2503" s="150"/>
      <c r="BF2503" s="150"/>
      <c r="BG2503" s="150"/>
      <c r="BH2503" s="150"/>
    </row>
    <row r="2504" spans="1:60" outlineLevel="1" x14ac:dyDescent="0.2">
      <c r="A2504" s="157"/>
      <c r="B2504" s="158"/>
      <c r="C2504" s="199" t="s">
        <v>1554</v>
      </c>
      <c r="D2504" s="189"/>
      <c r="E2504" s="190">
        <v>4.8899999999999997</v>
      </c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  <c r="S2504" s="159"/>
      <c r="T2504" s="159"/>
      <c r="U2504" s="159"/>
      <c r="V2504" s="159"/>
      <c r="W2504" s="159"/>
      <c r="X2504" s="159"/>
      <c r="Y2504" s="150"/>
      <c r="Z2504" s="150"/>
      <c r="AA2504" s="150"/>
      <c r="AB2504" s="150"/>
      <c r="AC2504" s="150"/>
      <c r="AD2504" s="150"/>
      <c r="AE2504" s="150"/>
      <c r="AF2504" s="150"/>
      <c r="AG2504" s="150" t="s">
        <v>247</v>
      </c>
      <c r="AH2504" s="150">
        <v>0</v>
      </c>
      <c r="AI2504" s="150"/>
      <c r="AJ2504" s="150"/>
      <c r="AK2504" s="150"/>
      <c r="AL2504" s="150"/>
      <c r="AM2504" s="150"/>
      <c r="AN2504" s="150"/>
      <c r="AO2504" s="150"/>
      <c r="AP2504" s="150"/>
      <c r="AQ2504" s="150"/>
      <c r="AR2504" s="150"/>
      <c r="AS2504" s="150"/>
      <c r="AT2504" s="150"/>
      <c r="AU2504" s="150"/>
      <c r="AV2504" s="150"/>
      <c r="AW2504" s="150"/>
      <c r="AX2504" s="150"/>
      <c r="AY2504" s="150"/>
      <c r="AZ2504" s="150"/>
      <c r="BA2504" s="150"/>
      <c r="BB2504" s="150"/>
      <c r="BC2504" s="150"/>
      <c r="BD2504" s="150"/>
      <c r="BE2504" s="150"/>
      <c r="BF2504" s="150"/>
      <c r="BG2504" s="150"/>
      <c r="BH2504" s="150"/>
    </row>
    <row r="2505" spans="1:60" outlineLevel="1" x14ac:dyDescent="0.2">
      <c r="A2505" s="157"/>
      <c r="B2505" s="158"/>
      <c r="C2505" s="199" t="s">
        <v>2123</v>
      </c>
      <c r="D2505" s="189"/>
      <c r="E2505" s="190">
        <v>-1.4</v>
      </c>
      <c r="F2505" s="159"/>
      <c r="G2505" s="159"/>
      <c r="H2505" s="159"/>
      <c r="I2505" s="159"/>
      <c r="J2505" s="159"/>
      <c r="K2505" s="159"/>
      <c r="L2505" s="159"/>
      <c r="M2505" s="159"/>
      <c r="N2505" s="159"/>
      <c r="O2505" s="159"/>
      <c r="P2505" s="159"/>
      <c r="Q2505" s="159"/>
      <c r="R2505" s="159"/>
      <c r="S2505" s="159"/>
      <c r="T2505" s="159"/>
      <c r="U2505" s="159"/>
      <c r="V2505" s="159"/>
      <c r="W2505" s="159"/>
      <c r="X2505" s="159"/>
      <c r="Y2505" s="150"/>
      <c r="Z2505" s="150"/>
      <c r="AA2505" s="150"/>
      <c r="AB2505" s="150"/>
      <c r="AC2505" s="150"/>
      <c r="AD2505" s="150"/>
      <c r="AE2505" s="150"/>
      <c r="AF2505" s="150"/>
      <c r="AG2505" s="150" t="s">
        <v>247</v>
      </c>
      <c r="AH2505" s="150">
        <v>0</v>
      </c>
      <c r="AI2505" s="150"/>
      <c r="AJ2505" s="150"/>
      <c r="AK2505" s="150"/>
      <c r="AL2505" s="150"/>
      <c r="AM2505" s="150"/>
      <c r="AN2505" s="150"/>
      <c r="AO2505" s="150"/>
      <c r="AP2505" s="150"/>
      <c r="AQ2505" s="150"/>
      <c r="AR2505" s="150"/>
      <c r="AS2505" s="150"/>
      <c r="AT2505" s="150"/>
      <c r="AU2505" s="150"/>
      <c r="AV2505" s="150"/>
      <c r="AW2505" s="150"/>
      <c r="AX2505" s="150"/>
      <c r="AY2505" s="150"/>
      <c r="AZ2505" s="150"/>
      <c r="BA2505" s="150"/>
      <c r="BB2505" s="150"/>
      <c r="BC2505" s="150"/>
      <c r="BD2505" s="150"/>
      <c r="BE2505" s="150"/>
      <c r="BF2505" s="150"/>
      <c r="BG2505" s="150"/>
      <c r="BH2505" s="150"/>
    </row>
    <row r="2506" spans="1:60" outlineLevel="1" x14ac:dyDescent="0.2">
      <c r="A2506" s="157"/>
      <c r="B2506" s="158"/>
      <c r="C2506" s="199" t="s">
        <v>1555</v>
      </c>
      <c r="D2506" s="189"/>
      <c r="E2506" s="190">
        <v>5.04</v>
      </c>
      <c r="F2506" s="159"/>
      <c r="G2506" s="159"/>
      <c r="H2506" s="159"/>
      <c r="I2506" s="159"/>
      <c r="J2506" s="159"/>
      <c r="K2506" s="159"/>
      <c r="L2506" s="159"/>
      <c r="M2506" s="159"/>
      <c r="N2506" s="159"/>
      <c r="O2506" s="159"/>
      <c r="P2506" s="159"/>
      <c r="Q2506" s="159"/>
      <c r="R2506" s="159"/>
      <c r="S2506" s="159"/>
      <c r="T2506" s="159"/>
      <c r="U2506" s="159"/>
      <c r="V2506" s="159"/>
      <c r="W2506" s="159"/>
      <c r="X2506" s="159"/>
      <c r="Y2506" s="150"/>
      <c r="Z2506" s="150"/>
      <c r="AA2506" s="150"/>
      <c r="AB2506" s="150"/>
      <c r="AC2506" s="150"/>
      <c r="AD2506" s="150"/>
      <c r="AE2506" s="150"/>
      <c r="AF2506" s="150"/>
      <c r="AG2506" s="150" t="s">
        <v>247</v>
      </c>
      <c r="AH2506" s="150">
        <v>0</v>
      </c>
      <c r="AI2506" s="150"/>
      <c r="AJ2506" s="150"/>
      <c r="AK2506" s="150"/>
      <c r="AL2506" s="150"/>
      <c r="AM2506" s="150"/>
      <c r="AN2506" s="150"/>
      <c r="AO2506" s="150"/>
      <c r="AP2506" s="150"/>
      <c r="AQ2506" s="150"/>
      <c r="AR2506" s="150"/>
      <c r="AS2506" s="150"/>
      <c r="AT2506" s="150"/>
      <c r="AU2506" s="150"/>
      <c r="AV2506" s="150"/>
      <c r="AW2506" s="150"/>
      <c r="AX2506" s="150"/>
      <c r="AY2506" s="150"/>
      <c r="AZ2506" s="150"/>
      <c r="BA2506" s="150"/>
      <c r="BB2506" s="150"/>
      <c r="BC2506" s="150"/>
      <c r="BD2506" s="150"/>
      <c r="BE2506" s="150"/>
      <c r="BF2506" s="150"/>
      <c r="BG2506" s="150"/>
      <c r="BH2506" s="150"/>
    </row>
    <row r="2507" spans="1:60" outlineLevel="1" x14ac:dyDescent="0.2">
      <c r="A2507" s="157"/>
      <c r="B2507" s="158"/>
      <c r="C2507" s="199" t="s">
        <v>1467</v>
      </c>
      <c r="D2507" s="189"/>
      <c r="E2507" s="190">
        <v>-0.7</v>
      </c>
      <c r="F2507" s="159"/>
      <c r="G2507" s="159"/>
      <c r="H2507" s="159"/>
      <c r="I2507" s="159"/>
      <c r="J2507" s="159"/>
      <c r="K2507" s="159"/>
      <c r="L2507" s="159"/>
      <c r="M2507" s="159"/>
      <c r="N2507" s="159"/>
      <c r="O2507" s="159"/>
      <c r="P2507" s="159"/>
      <c r="Q2507" s="159"/>
      <c r="R2507" s="159"/>
      <c r="S2507" s="159"/>
      <c r="T2507" s="159"/>
      <c r="U2507" s="159"/>
      <c r="V2507" s="159"/>
      <c r="W2507" s="159"/>
      <c r="X2507" s="159"/>
      <c r="Y2507" s="150"/>
      <c r="Z2507" s="150"/>
      <c r="AA2507" s="150"/>
      <c r="AB2507" s="150"/>
      <c r="AC2507" s="150"/>
      <c r="AD2507" s="150"/>
      <c r="AE2507" s="150"/>
      <c r="AF2507" s="150"/>
      <c r="AG2507" s="150" t="s">
        <v>247</v>
      </c>
      <c r="AH2507" s="150">
        <v>0</v>
      </c>
      <c r="AI2507" s="150"/>
      <c r="AJ2507" s="150"/>
      <c r="AK2507" s="150"/>
      <c r="AL2507" s="150"/>
      <c r="AM2507" s="150"/>
      <c r="AN2507" s="150"/>
      <c r="AO2507" s="150"/>
      <c r="AP2507" s="150"/>
      <c r="AQ2507" s="150"/>
      <c r="AR2507" s="150"/>
      <c r="AS2507" s="150"/>
      <c r="AT2507" s="150"/>
      <c r="AU2507" s="150"/>
      <c r="AV2507" s="150"/>
      <c r="AW2507" s="150"/>
      <c r="AX2507" s="150"/>
      <c r="AY2507" s="150"/>
      <c r="AZ2507" s="150"/>
      <c r="BA2507" s="150"/>
      <c r="BB2507" s="150"/>
      <c r="BC2507" s="150"/>
      <c r="BD2507" s="150"/>
      <c r="BE2507" s="150"/>
      <c r="BF2507" s="150"/>
      <c r="BG2507" s="150"/>
      <c r="BH2507" s="150"/>
    </row>
    <row r="2508" spans="1:60" outlineLevel="1" x14ac:dyDescent="0.2">
      <c r="A2508" s="157"/>
      <c r="B2508" s="158"/>
      <c r="C2508" s="199" t="s">
        <v>1556</v>
      </c>
      <c r="D2508" s="189"/>
      <c r="E2508" s="190">
        <v>6.85</v>
      </c>
      <c r="F2508" s="159"/>
      <c r="G2508" s="159"/>
      <c r="H2508" s="159"/>
      <c r="I2508" s="159"/>
      <c r="J2508" s="159"/>
      <c r="K2508" s="159"/>
      <c r="L2508" s="159"/>
      <c r="M2508" s="159"/>
      <c r="N2508" s="159"/>
      <c r="O2508" s="159"/>
      <c r="P2508" s="159"/>
      <c r="Q2508" s="159"/>
      <c r="R2508" s="159"/>
      <c r="S2508" s="159"/>
      <c r="T2508" s="159"/>
      <c r="U2508" s="159"/>
      <c r="V2508" s="159"/>
      <c r="W2508" s="159"/>
      <c r="X2508" s="159"/>
      <c r="Y2508" s="150"/>
      <c r="Z2508" s="150"/>
      <c r="AA2508" s="150"/>
      <c r="AB2508" s="150"/>
      <c r="AC2508" s="150"/>
      <c r="AD2508" s="150"/>
      <c r="AE2508" s="150"/>
      <c r="AF2508" s="150"/>
      <c r="AG2508" s="150" t="s">
        <v>247</v>
      </c>
      <c r="AH2508" s="150">
        <v>0</v>
      </c>
      <c r="AI2508" s="150"/>
      <c r="AJ2508" s="150"/>
      <c r="AK2508" s="150"/>
      <c r="AL2508" s="150"/>
      <c r="AM2508" s="150"/>
      <c r="AN2508" s="150"/>
      <c r="AO2508" s="150"/>
      <c r="AP2508" s="150"/>
      <c r="AQ2508" s="150"/>
      <c r="AR2508" s="150"/>
      <c r="AS2508" s="150"/>
      <c r="AT2508" s="150"/>
      <c r="AU2508" s="150"/>
      <c r="AV2508" s="150"/>
      <c r="AW2508" s="150"/>
      <c r="AX2508" s="150"/>
      <c r="AY2508" s="150"/>
      <c r="AZ2508" s="150"/>
      <c r="BA2508" s="150"/>
      <c r="BB2508" s="150"/>
      <c r="BC2508" s="150"/>
      <c r="BD2508" s="150"/>
      <c r="BE2508" s="150"/>
      <c r="BF2508" s="150"/>
      <c r="BG2508" s="150"/>
      <c r="BH2508" s="150"/>
    </row>
    <row r="2509" spans="1:60" outlineLevel="1" x14ac:dyDescent="0.2">
      <c r="A2509" s="157"/>
      <c r="B2509" s="158"/>
      <c r="C2509" s="199" t="s">
        <v>1457</v>
      </c>
      <c r="D2509" s="189"/>
      <c r="E2509" s="190">
        <v>-0.8</v>
      </c>
      <c r="F2509" s="159"/>
      <c r="G2509" s="159"/>
      <c r="H2509" s="159"/>
      <c r="I2509" s="159"/>
      <c r="J2509" s="159"/>
      <c r="K2509" s="159"/>
      <c r="L2509" s="159"/>
      <c r="M2509" s="159"/>
      <c r="N2509" s="159"/>
      <c r="O2509" s="159"/>
      <c r="P2509" s="159"/>
      <c r="Q2509" s="159"/>
      <c r="R2509" s="159"/>
      <c r="S2509" s="159"/>
      <c r="T2509" s="159"/>
      <c r="U2509" s="159"/>
      <c r="V2509" s="159"/>
      <c r="W2509" s="159"/>
      <c r="X2509" s="159"/>
      <c r="Y2509" s="150"/>
      <c r="Z2509" s="150"/>
      <c r="AA2509" s="150"/>
      <c r="AB2509" s="150"/>
      <c r="AC2509" s="150"/>
      <c r="AD2509" s="150"/>
      <c r="AE2509" s="150"/>
      <c r="AF2509" s="150"/>
      <c r="AG2509" s="150" t="s">
        <v>247</v>
      </c>
      <c r="AH2509" s="150">
        <v>0</v>
      </c>
      <c r="AI2509" s="150"/>
      <c r="AJ2509" s="150"/>
      <c r="AK2509" s="150"/>
      <c r="AL2509" s="150"/>
      <c r="AM2509" s="150"/>
      <c r="AN2509" s="150"/>
      <c r="AO2509" s="150"/>
      <c r="AP2509" s="150"/>
      <c r="AQ2509" s="150"/>
      <c r="AR2509" s="150"/>
      <c r="AS2509" s="150"/>
      <c r="AT2509" s="150"/>
      <c r="AU2509" s="150"/>
      <c r="AV2509" s="150"/>
      <c r="AW2509" s="150"/>
      <c r="AX2509" s="150"/>
      <c r="AY2509" s="150"/>
      <c r="AZ2509" s="150"/>
      <c r="BA2509" s="150"/>
      <c r="BB2509" s="150"/>
      <c r="BC2509" s="150"/>
      <c r="BD2509" s="150"/>
      <c r="BE2509" s="150"/>
      <c r="BF2509" s="150"/>
      <c r="BG2509" s="150"/>
      <c r="BH2509" s="150"/>
    </row>
    <row r="2510" spans="1:60" outlineLevel="1" x14ac:dyDescent="0.2">
      <c r="A2510" s="157"/>
      <c r="B2510" s="158"/>
      <c r="C2510" s="199" t="s">
        <v>1035</v>
      </c>
      <c r="D2510" s="189"/>
      <c r="E2510" s="190"/>
      <c r="F2510" s="159"/>
      <c r="G2510" s="159"/>
      <c r="H2510" s="159"/>
      <c r="I2510" s="159"/>
      <c r="J2510" s="159"/>
      <c r="K2510" s="159"/>
      <c r="L2510" s="159"/>
      <c r="M2510" s="159"/>
      <c r="N2510" s="159"/>
      <c r="O2510" s="159"/>
      <c r="P2510" s="159"/>
      <c r="Q2510" s="159"/>
      <c r="R2510" s="159"/>
      <c r="S2510" s="159"/>
      <c r="T2510" s="159"/>
      <c r="U2510" s="159"/>
      <c r="V2510" s="159"/>
      <c r="W2510" s="159"/>
      <c r="X2510" s="159"/>
      <c r="Y2510" s="150"/>
      <c r="Z2510" s="150"/>
      <c r="AA2510" s="150"/>
      <c r="AB2510" s="150"/>
      <c r="AC2510" s="150"/>
      <c r="AD2510" s="150"/>
      <c r="AE2510" s="150"/>
      <c r="AF2510" s="150"/>
      <c r="AG2510" s="150" t="s">
        <v>247</v>
      </c>
      <c r="AH2510" s="150">
        <v>0</v>
      </c>
      <c r="AI2510" s="150"/>
      <c r="AJ2510" s="150"/>
      <c r="AK2510" s="150"/>
      <c r="AL2510" s="150"/>
      <c r="AM2510" s="150"/>
      <c r="AN2510" s="150"/>
      <c r="AO2510" s="150"/>
      <c r="AP2510" s="150"/>
      <c r="AQ2510" s="150"/>
      <c r="AR2510" s="150"/>
      <c r="AS2510" s="150"/>
      <c r="AT2510" s="150"/>
      <c r="AU2510" s="150"/>
      <c r="AV2510" s="150"/>
      <c r="AW2510" s="150"/>
      <c r="AX2510" s="150"/>
      <c r="AY2510" s="150"/>
      <c r="AZ2510" s="150"/>
      <c r="BA2510" s="150"/>
      <c r="BB2510" s="150"/>
      <c r="BC2510" s="150"/>
      <c r="BD2510" s="150"/>
      <c r="BE2510" s="150"/>
      <c r="BF2510" s="150"/>
      <c r="BG2510" s="150"/>
      <c r="BH2510" s="150"/>
    </row>
    <row r="2511" spans="1:60" outlineLevel="1" x14ac:dyDescent="0.2">
      <c r="A2511" s="157"/>
      <c r="B2511" s="158"/>
      <c r="C2511" s="199" t="s">
        <v>1558</v>
      </c>
      <c r="D2511" s="189"/>
      <c r="E2511" s="190">
        <v>27.48</v>
      </c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9"/>
      <c r="T2511" s="159"/>
      <c r="U2511" s="159"/>
      <c r="V2511" s="159"/>
      <c r="W2511" s="159"/>
      <c r="X2511" s="159"/>
      <c r="Y2511" s="150"/>
      <c r="Z2511" s="150"/>
      <c r="AA2511" s="150"/>
      <c r="AB2511" s="150"/>
      <c r="AC2511" s="150"/>
      <c r="AD2511" s="150"/>
      <c r="AE2511" s="150"/>
      <c r="AF2511" s="150"/>
      <c r="AG2511" s="150" t="s">
        <v>247</v>
      </c>
      <c r="AH2511" s="150">
        <v>0</v>
      </c>
      <c r="AI2511" s="150"/>
      <c r="AJ2511" s="150"/>
      <c r="AK2511" s="150"/>
      <c r="AL2511" s="150"/>
      <c r="AM2511" s="150"/>
      <c r="AN2511" s="150"/>
      <c r="AO2511" s="150"/>
      <c r="AP2511" s="150"/>
      <c r="AQ2511" s="150"/>
      <c r="AR2511" s="150"/>
      <c r="AS2511" s="150"/>
      <c r="AT2511" s="150"/>
      <c r="AU2511" s="150"/>
      <c r="AV2511" s="150"/>
      <c r="AW2511" s="150"/>
      <c r="AX2511" s="150"/>
      <c r="AY2511" s="150"/>
      <c r="AZ2511" s="150"/>
      <c r="BA2511" s="150"/>
      <c r="BB2511" s="150"/>
      <c r="BC2511" s="150"/>
      <c r="BD2511" s="150"/>
      <c r="BE2511" s="150"/>
      <c r="BF2511" s="150"/>
      <c r="BG2511" s="150"/>
      <c r="BH2511" s="150"/>
    </row>
    <row r="2512" spans="1:60" outlineLevel="1" x14ac:dyDescent="0.2">
      <c r="A2512" s="157"/>
      <c r="B2512" s="158"/>
      <c r="C2512" s="199" t="s">
        <v>1461</v>
      </c>
      <c r="D2512" s="189"/>
      <c r="E2512" s="190">
        <v>-2.7</v>
      </c>
      <c r="F2512" s="159"/>
      <c r="G2512" s="159"/>
      <c r="H2512" s="159"/>
      <c r="I2512" s="159"/>
      <c r="J2512" s="159"/>
      <c r="K2512" s="159"/>
      <c r="L2512" s="159"/>
      <c r="M2512" s="159"/>
      <c r="N2512" s="159"/>
      <c r="O2512" s="159"/>
      <c r="P2512" s="159"/>
      <c r="Q2512" s="159"/>
      <c r="R2512" s="159"/>
      <c r="S2512" s="159"/>
      <c r="T2512" s="159"/>
      <c r="U2512" s="159"/>
      <c r="V2512" s="159"/>
      <c r="W2512" s="159"/>
      <c r="X2512" s="159"/>
      <c r="Y2512" s="150"/>
      <c r="Z2512" s="150"/>
      <c r="AA2512" s="150"/>
      <c r="AB2512" s="150"/>
      <c r="AC2512" s="150"/>
      <c r="AD2512" s="150"/>
      <c r="AE2512" s="150"/>
      <c r="AF2512" s="150"/>
      <c r="AG2512" s="150" t="s">
        <v>247</v>
      </c>
      <c r="AH2512" s="150">
        <v>0</v>
      </c>
      <c r="AI2512" s="150"/>
      <c r="AJ2512" s="150"/>
      <c r="AK2512" s="150"/>
      <c r="AL2512" s="150"/>
      <c r="AM2512" s="150"/>
      <c r="AN2512" s="150"/>
      <c r="AO2512" s="150"/>
      <c r="AP2512" s="150"/>
      <c r="AQ2512" s="150"/>
      <c r="AR2512" s="150"/>
      <c r="AS2512" s="150"/>
      <c r="AT2512" s="150"/>
      <c r="AU2512" s="150"/>
      <c r="AV2512" s="150"/>
      <c r="AW2512" s="150"/>
      <c r="AX2512" s="150"/>
      <c r="AY2512" s="150"/>
      <c r="AZ2512" s="150"/>
      <c r="BA2512" s="150"/>
      <c r="BB2512" s="150"/>
      <c r="BC2512" s="150"/>
      <c r="BD2512" s="150"/>
      <c r="BE2512" s="150"/>
      <c r="BF2512" s="150"/>
      <c r="BG2512" s="150"/>
      <c r="BH2512" s="150"/>
    </row>
    <row r="2513" spans="1:60" outlineLevel="1" x14ac:dyDescent="0.2">
      <c r="A2513" s="157"/>
      <c r="B2513" s="158"/>
      <c r="C2513" s="199" t="s">
        <v>1559</v>
      </c>
      <c r="D2513" s="189"/>
      <c r="E2513" s="190">
        <v>12.1</v>
      </c>
      <c r="F2513" s="159"/>
      <c r="G2513" s="159"/>
      <c r="H2513" s="159"/>
      <c r="I2513" s="159"/>
      <c r="J2513" s="159"/>
      <c r="K2513" s="159"/>
      <c r="L2513" s="159"/>
      <c r="M2513" s="159"/>
      <c r="N2513" s="159"/>
      <c r="O2513" s="159"/>
      <c r="P2513" s="159"/>
      <c r="Q2513" s="159"/>
      <c r="R2513" s="159"/>
      <c r="S2513" s="159"/>
      <c r="T2513" s="159"/>
      <c r="U2513" s="159"/>
      <c r="V2513" s="159"/>
      <c r="W2513" s="159"/>
      <c r="X2513" s="159"/>
      <c r="Y2513" s="150"/>
      <c r="Z2513" s="150"/>
      <c r="AA2513" s="150"/>
      <c r="AB2513" s="150"/>
      <c r="AC2513" s="150"/>
      <c r="AD2513" s="150"/>
      <c r="AE2513" s="150"/>
      <c r="AF2513" s="150"/>
      <c r="AG2513" s="150" t="s">
        <v>247</v>
      </c>
      <c r="AH2513" s="150">
        <v>0</v>
      </c>
      <c r="AI2513" s="150"/>
      <c r="AJ2513" s="150"/>
      <c r="AK2513" s="150"/>
      <c r="AL2513" s="150"/>
      <c r="AM2513" s="150"/>
      <c r="AN2513" s="150"/>
      <c r="AO2513" s="150"/>
      <c r="AP2513" s="150"/>
      <c r="AQ2513" s="150"/>
      <c r="AR2513" s="150"/>
      <c r="AS2513" s="150"/>
      <c r="AT2513" s="150"/>
      <c r="AU2513" s="150"/>
      <c r="AV2513" s="150"/>
      <c r="AW2513" s="150"/>
      <c r="AX2513" s="150"/>
      <c r="AY2513" s="150"/>
      <c r="AZ2513" s="150"/>
      <c r="BA2513" s="150"/>
      <c r="BB2513" s="150"/>
      <c r="BC2513" s="150"/>
      <c r="BD2513" s="150"/>
      <c r="BE2513" s="150"/>
      <c r="BF2513" s="150"/>
      <c r="BG2513" s="150"/>
      <c r="BH2513" s="150"/>
    </row>
    <row r="2514" spans="1:60" outlineLevel="1" x14ac:dyDescent="0.2">
      <c r="A2514" s="157"/>
      <c r="B2514" s="158"/>
      <c r="C2514" s="199" t="s">
        <v>1464</v>
      </c>
      <c r="D2514" s="189"/>
      <c r="E2514" s="190">
        <v>-0.9</v>
      </c>
      <c r="F2514" s="159"/>
      <c r="G2514" s="159"/>
      <c r="H2514" s="159"/>
      <c r="I2514" s="159"/>
      <c r="J2514" s="159"/>
      <c r="K2514" s="159"/>
      <c r="L2514" s="159"/>
      <c r="M2514" s="159"/>
      <c r="N2514" s="159"/>
      <c r="O2514" s="159"/>
      <c r="P2514" s="159"/>
      <c r="Q2514" s="159"/>
      <c r="R2514" s="159"/>
      <c r="S2514" s="159"/>
      <c r="T2514" s="159"/>
      <c r="U2514" s="159"/>
      <c r="V2514" s="159"/>
      <c r="W2514" s="159"/>
      <c r="X2514" s="159"/>
      <c r="Y2514" s="150"/>
      <c r="Z2514" s="150"/>
      <c r="AA2514" s="150"/>
      <c r="AB2514" s="150"/>
      <c r="AC2514" s="150"/>
      <c r="AD2514" s="150"/>
      <c r="AE2514" s="150"/>
      <c r="AF2514" s="150"/>
      <c r="AG2514" s="150" t="s">
        <v>247</v>
      </c>
      <c r="AH2514" s="150">
        <v>0</v>
      </c>
      <c r="AI2514" s="150"/>
      <c r="AJ2514" s="150"/>
      <c r="AK2514" s="150"/>
      <c r="AL2514" s="150"/>
      <c r="AM2514" s="150"/>
      <c r="AN2514" s="150"/>
      <c r="AO2514" s="150"/>
      <c r="AP2514" s="150"/>
      <c r="AQ2514" s="150"/>
      <c r="AR2514" s="150"/>
      <c r="AS2514" s="150"/>
      <c r="AT2514" s="150"/>
      <c r="AU2514" s="150"/>
      <c r="AV2514" s="150"/>
      <c r="AW2514" s="150"/>
      <c r="AX2514" s="150"/>
      <c r="AY2514" s="150"/>
      <c r="AZ2514" s="150"/>
      <c r="BA2514" s="150"/>
      <c r="BB2514" s="150"/>
      <c r="BC2514" s="150"/>
      <c r="BD2514" s="150"/>
      <c r="BE2514" s="150"/>
      <c r="BF2514" s="150"/>
      <c r="BG2514" s="150"/>
      <c r="BH2514" s="150"/>
    </row>
    <row r="2515" spans="1:60" outlineLevel="1" x14ac:dyDescent="0.2">
      <c r="A2515" s="157"/>
      <c r="B2515" s="158"/>
      <c r="C2515" s="199" t="s">
        <v>1036</v>
      </c>
      <c r="D2515" s="189"/>
      <c r="E2515" s="190"/>
      <c r="F2515" s="159"/>
      <c r="G2515" s="159"/>
      <c r="H2515" s="159"/>
      <c r="I2515" s="159"/>
      <c r="J2515" s="159"/>
      <c r="K2515" s="159"/>
      <c r="L2515" s="159"/>
      <c r="M2515" s="159"/>
      <c r="N2515" s="159"/>
      <c r="O2515" s="159"/>
      <c r="P2515" s="159"/>
      <c r="Q2515" s="159"/>
      <c r="R2515" s="159"/>
      <c r="S2515" s="159"/>
      <c r="T2515" s="159"/>
      <c r="U2515" s="159"/>
      <c r="V2515" s="159"/>
      <c r="W2515" s="159"/>
      <c r="X2515" s="159"/>
      <c r="Y2515" s="150"/>
      <c r="Z2515" s="150"/>
      <c r="AA2515" s="150"/>
      <c r="AB2515" s="150"/>
      <c r="AC2515" s="150"/>
      <c r="AD2515" s="150"/>
      <c r="AE2515" s="150"/>
      <c r="AF2515" s="150"/>
      <c r="AG2515" s="150" t="s">
        <v>247</v>
      </c>
      <c r="AH2515" s="150">
        <v>0</v>
      </c>
      <c r="AI2515" s="150"/>
      <c r="AJ2515" s="150"/>
      <c r="AK2515" s="150"/>
      <c r="AL2515" s="150"/>
      <c r="AM2515" s="150"/>
      <c r="AN2515" s="150"/>
      <c r="AO2515" s="150"/>
      <c r="AP2515" s="150"/>
      <c r="AQ2515" s="150"/>
      <c r="AR2515" s="150"/>
      <c r="AS2515" s="150"/>
      <c r="AT2515" s="150"/>
      <c r="AU2515" s="150"/>
      <c r="AV2515" s="150"/>
      <c r="AW2515" s="150"/>
      <c r="AX2515" s="150"/>
      <c r="AY2515" s="150"/>
      <c r="AZ2515" s="150"/>
      <c r="BA2515" s="150"/>
      <c r="BB2515" s="150"/>
      <c r="BC2515" s="150"/>
      <c r="BD2515" s="150"/>
      <c r="BE2515" s="150"/>
      <c r="BF2515" s="150"/>
      <c r="BG2515" s="150"/>
      <c r="BH2515" s="150"/>
    </row>
    <row r="2516" spans="1:60" outlineLevel="1" x14ac:dyDescent="0.2">
      <c r="A2516" s="157"/>
      <c r="B2516" s="158"/>
      <c r="C2516" s="199" t="s">
        <v>1560</v>
      </c>
      <c r="D2516" s="189"/>
      <c r="E2516" s="190">
        <v>18.05</v>
      </c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  <c r="S2516" s="159"/>
      <c r="T2516" s="159"/>
      <c r="U2516" s="159"/>
      <c r="V2516" s="159"/>
      <c r="W2516" s="159"/>
      <c r="X2516" s="159"/>
      <c r="Y2516" s="150"/>
      <c r="Z2516" s="150"/>
      <c r="AA2516" s="150"/>
      <c r="AB2516" s="150"/>
      <c r="AC2516" s="150"/>
      <c r="AD2516" s="150"/>
      <c r="AE2516" s="150"/>
      <c r="AF2516" s="150"/>
      <c r="AG2516" s="150" t="s">
        <v>247</v>
      </c>
      <c r="AH2516" s="150">
        <v>0</v>
      </c>
      <c r="AI2516" s="150"/>
      <c r="AJ2516" s="150"/>
      <c r="AK2516" s="150"/>
      <c r="AL2516" s="150"/>
      <c r="AM2516" s="150"/>
      <c r="AN2516" s="150"/>
      <c r="AO2516" s="150"/>
      <c r="AP2516" s="150"/>
      <c r="AQ2516" s="150"/>
      <c r="AR2516" s="150"/>
      <c r="AS2516" s="150"/>
      <c r="AT2516" s="150"/>
      <c r="AU2516" s="150"/>
      <c r="AV2516" s="150"/>
      <c r="AW2516" s="150"/>
      <c r="AX2516" s="150"/>
      <c r="AY2516" s="150"/>
      <c r="AZ2516" s="150"/>
      <c r="BA2516" s="150"/>
      <c r="BB2516" s="150"/>
      <c r="BC2516" s="150"/>
      <c r="BD2516" s="150"/>
      <c r="BE2516" s="150"/>
      <c r="BF2516" s="150"/>
      <c r="BG2516" s="150"/>
      <c r="BH2516" s="150"/>
    </row>
    <row r="2517" spans="1:60" outlineLevel="1" x14ac:dyDescent="0.2">
      <c r="A2517" s="157"/>
      <c r="B2517" s="158"/>
      <c r="C2517" s="199" t="s">
        <v>2132</v>
      </c>
      <c r="D2517" s="189"/>
      <c r="E2517" s="190">
        <v>-0.7</v>
      </c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  <c r="S2517" s="159"/>
      <c r="T2517" s="159"/>
      <c r="U2517" s="159"/>
      <c r="V2517" s="159"/>
      <c r="W2517" s="159"/>
      <c r="X2517" s="159"/>
      <c r="Y2517" s="150"/>
      <c r="Z2517" s="150"/>
      <c r="AA2517" s="150"/>
      <c r="AB2517" s="150"/>
      <c r="AC2517" s="150"/>
      <c r="AD2517" s="150"/>
      <c r="AE2517" s="150"/>
      <c r="AF2517" s="150"/>
      <c r="AG2517" s="150" t="s">
        <v>247</v>
      </c>
      <c r="AH2517" s="150">
        <v>0</v>
      </c>
      <c r="AI2517" s="150"/>
      <c r="AJ2517" s="150"/>
      <c r="AK2517" s="150"/>
      <c r="AL2517" s="150"/>
      <c r="AM2517" s="150"/>
      <c r="AN2517" s="150"/>
      <c r="AO2517" s="150"/>
      <c r="AP2517" s="150"/>
      <c r="AQ2517" s="150"/>
      <c r="AR2517" s="150"/>
      <c r="AS2517" s="150"/>
      <c r="AT2517" s="150"/>
      <c r="AU2517" s="150"/>
      <c r="AV2517" s="150"/>
      <c r="AW2517" s="150"/>
      <c r="AX2517" s="150"/>
      <c r="AY2517" s="150"/>
      <c r="AZ2517" s="150"/>
      <c r="BA2517" s="150"/>
      <c r="BB2517" s="150"/>
      <c r="BC2517" s="150"/>
      <c r="BD2517" s="150"/>
      <c r="BE2517" s="150"/>
      <c r="BF2517" s="150"/>
      <c r="BG2517" s="150"/>
      <c r="BH2517" s="150"/>
    </row>
    <row r="2518" spans="1:60" outlineLevel="1" x14ac:dyDescent="0.2">
      <c r="A2518" s="157"/>
      <c r="B2518" s="158"/>
      <c r="C2518" s="199" t="s">
        <v>2121</v>
      </c>
      <c r="D2518" s="189"/>
      <c r="E2518" s="190">
        <v>-4</v>
      </c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  <c r="S2518" s="159"/>
      <c r="T2518" s="159"/>
      <c r="U2518" s="159"/>
      <c r="V2518" s="159"/>
      <c r="W2518" s="159"/>
      <c r="X2518" s="159"/>
      <c r="Y2518" s="150"/>
      <c r="Z2518" s="150"/>
      <c r="AA2518" s="150"/>
      <c r="AB2518" s="150"/>
      <c r="AC2518" s="150"/>
      <c r="AD2518" s="150"/>
      <c r="AE2518" s="150"/>
      <c r="AF2518" s="150"/>
      <c r="AG2518" s="150" t="s">
        <v>247</v>
      </c>
      <c r="AH2518" s="150">
        <v>0</v>
      </c>
      <c r="AI2518" s="150"/>
      <c r="AJ2518" s="150"/>
      <c r="AK2518" s="150"/>
      <c r="AL2518" s="150"/>
      <c r="AM2518" s="150"/>
      <c r="AN2518" s="150"/>
      <c r="AO2518" s="150"/>
      <c r="AP2518" s="150"/>
      <c r="AQ2518" s="150"/>
      <c r="AR2518" s="150"/>
      <c r="AS2518" s="150"/>
      <c r="AT2518" s="150"/>
      <c r="AU2518" s="150"/>
      <c r="AV2518" s="150"/>
      <c r="AW2518" s="150"/>
      <c r="AX2518" s="150"/>
      <c r="AY2518" s="150"/>
      <c r="AZ2518" s="150"/>
      <c r="BA2518" s="150"/>
      <c r="BB2518" s="150"/>
      <c r="BC2518" s="150"/>
      <c r="BD2518" s="150"/>
      <c r="BE2518" s="150"/>
      <c r="BF2518" s="150"/>
      <c r="BG2518" s="150"/>
      <c r="BH2518" s="150"/>
    </row>
    <row r="2519" spans="1:60" outlineLevel="1" x14ac:dyDescent="0.2">
      <c r="A2519" s="157"/>
      <c r="B2519" s="158"/>
      <c r="C2519" s="199" t="s">
        <v>2133</v>
      </c>
      <c r="D2519" s="189"/>
      <c r="E2519" s="190">
        <v>-0.9</v>
      </c>
      <c r="F2519" s="159"/>
      <c r="G2519" s="159"/>
      <c r="H2519" s="159"/>
      <c r="I2519" s="159"/>
      <c r="J2519" s="159"/>
      <c r="K2519" s="159"/>
      <c r="L2519" s="159"/>
      <c r="M2519" s="159"/>
      <c r="N2519" s="159"/>
      <c r="O2519" s="159"/>
      <c r="P2519" s="159"/>
      <c r="Q2519" s="159"/>
      <c r="R2519" s="159"/>
      <c r="S2519" s="159"/>
      <c r="T2519" s="159"/>
      <c r="U2519" s="159"/>
      <c r="V2519" s="159"/>
      <c r="W2519" s="159"/>
      <c r="X2519" s="159"/>
      <c r="Y2519" s="150"/>
      <c r="Z2519" s="150"/>
      <c r="AA2519" s="150"/>
      <c r="AB2519" s="150"/>
      <c r="AC2519" s="150"/>
      <c r="AD2519" s="150"/>
      <c r="AE2519" s="150"/>
      <c r="AF2519" s="150"/>
      <c r="AG2519" s="150" t="s">
        <v>247</v>
      </c>
      <c r="AH2519" s="150">
        <v>0</v>
      </c>
      <c r="AI2519" s="150"/>
      <c r="AJ2519" s="150"/>
      <c r="AK2519" s="150"/>
      <c r="AL2519" s="150"/>
      <c r="AM2519" s="150"/>
      <c r="AN2519" s="150"/>
      <c r="AO2519" s="150"/>
      <c r="AP2519" s="150"/>
      <c r="AQ2519" s="150"/>
      <c r="AR2519" s="150"/>
      <c r="AS2519" s="150"/>
      <c r="AT2519" s="150"/>
      <c r="AU2519" s="150"/>
      <c r="AV2519" s="150"/>
      <c r="AW2519" s="150"/>
      <c r="AX2519" s="150"/>
      <c r="AY2519" s="150"/>
      <c r="AZ2519" s="150"/>
      <c r="BA2519" s="150"/>
      <c r="BB2519" s="150"/>
      <c r="BC2519" s="150"/>
      <c r="BD2519" s="150"/>
      <c r="BE2519" s="150"/>
      <c r="BF2519" s="150"/>
      <c r="BG2519" s="150"/>
      <c r="BH2519" s="150"/>
    </row>
    <row r="2520" spans="1:60" outlineLevel="1" x14ac:dyDescent="0.2">
      <c r="A2520" s="157"/>
      <c r="B2520" s="158"/>
      <c r="C2520" s="199" t="s">
        <v>2134</v>
      </c>
      <c r="D2520" s="189"/>
      <c r="E2520" s="190">
        <v>-1.1000000000000001</v>
      </c>
      <c r="F2520" s="159"/>
      <c r="G2520" s="159"/>
      <c r="H2520" s="159"/>
      <c r="I2520" s="159"/>
      <c r="J2520" s="159"/>
      <c r="K2520" s="159"/>
      <c r="L2520" s="159"/>
      <c r="M2520" s="159"/>
      <c r="N2520" s="159"/>
      <c r="O2520" s="159"/>
      <c r="P2520" s="159"/>
      <c r="Q2520" s="159"/>
      <c r="R2520" s="159"/>
      <c r="S2520" s="159"/>
      <c r="T2520" s="159"/>
      <c r="U2520" s="159"/>
      <c r="V2520" s="159"/>
      <c r="W2520" s="159"/>
      <c r="X2520" s="159"/>
      <c r="Y2520" s="150"/>
      <c r="Z2520" s="150"/>
      <c r="AA2520" s="150"/>
      <c r="AB2520" s="150"/>
      <c r="AC2520" s="150"/>
      <c r="AD2520" s="150"/>
      <c r="AE2520" s="150"/>
      <c r="AF2520" s="150"/>
      <c r="AG2520" s="150" t="s">
        <v>247</v>
      </c>
      <c r="AH2520" s="150">
        <v>0</v>
      </c>
      <c r="AI2520" s="150"/>
      <c r="AJ2520" s="150"/>
      <c r="AK2520" s="150"/>
      <c r="AL2520" s="150"/>
      <c r="AM2520" s="150"/>
      <c r="AN2520" s="150"/>
      <c r="AO2520" s="150"/>
      <c r="AP2520" s="150"/>
      <c r="AQ2520" s="150"/>
      <c r="AR2520" s="150"/>
      <c r="AS2520" s="150"/>
      <c r="AT2520" s="150"/>
      <c r="AU2520" s="150"/>
      <c r="AV2520" s="150"/>
      <c r="AW2520" s="150"/>
      <c r="AX2520" s="150"/>
      <c r="AY2520" s="150"/>
      <c r="AZ2520" s="150"/>
      <c r="BA2520" s="150"/>
      <c r="BB2520" s="150"/>
      <c r="BC2520" s="150"/>
      <c r="BD2520" s="150"/>
      <c r="BE2520" s="150"/>
      <c r="BF2520" s="150"/>
      <c r="BG2520" s="150"/>
      <c r="BH2520" s="150"/>
    </row>
    <row r="2521" spans="1:60" outlineLevel="1" x14ac:dyDescent="0.2">
      <c r="A2521" s="157"/>
      <c r="B2521" s="158"/>
      <c r="C2521" s="199" t="s">
        <v>1561</v>
      </c>
      <c r="D2521" s="189"/>
      <c r="E2521" s="190">
        <v>6.56</v>
      </c>
      <c r="F2521" s="159"/>
      <c r="G2521" s="159"/>
      <c r="H2521" s="159"/>
      <c r="I2521" s="159"/>
      <c r="J2521" s="159"/>
      <c r="K2521" s="159"/>
      <c r="L2521" s="159"/>
      <c r="M2521" s="159"/>
      <c r="N2521" s="159"/>
      <c r="O2521" s="159"/>
      <c r="P2521" s="159"/>
      <c r="Q2521" s="159"/>
      <c r="R2521" s="159"/>
      <c r="S2521" s="159"/>
      <c r="T2521" s="159"/>
      <c r="U2521" s="159"/>
      <c r="V2521" s="159"/>
      <c r="W2521" s="159"/>
      <c r="X2521" s="159"/>
      <c r="Y2521" s="150"/>
      <c r="Z2521" s="150"/>
      <c r="AA2521" s="150"/>
      <c r="AB2521" s="150"/>
      <c r="AC2521" s="150"/>
      <c r="AD2521" s="150"/>
      <c r="AE2521" s="150"/>
      <c r="AF2521" s="150"/>
      <c r="AG2521" s="150" t="s">
        <v>247</v>
      </c>
      <c r="AH2521" s="150">
        <v>0</v>
      </c>
      <c r="AI2521" s="150"/>
      <c r="AJ2521" s="150"/>
      <c r="AK2521" s="150"/>
      <c r="AL2521" s="150"/>
      <c r="AM2521" s="150"/>
      <c r="AN2521" s="150"/>
      <c r="AO2521" s="150"/>
      <c r="AP2521" s="150"/>
      <c r="AQ2521" s="150"/>
      <c r="AR2521" s="150"/>
      <c r="AS2521" s="150"/>
      <c r="AT2521" s="150"/>
      <c r="AU2521" s="150"/>
      <c r="AV2521" s="150"/>
      <c r="AW2521" s="150"/>
      <c r="AX2521" s="150"/>
      <c r="AY2521" s="150"/>
      <c r="AZ2521" s="150"/>
      <c r="BA2521" s="150"/>
      <c r="BB2521" s="150"/>
      <c r="BC2521" s="150"/>
      <c r="BD2521" s="150"/>
      <c r="BE2521" s="150"/>
      <c r="BF2521" s="150"/>
      <c r="BG2521" s="150"/>
      <c r="BH2521" s="150"/>
    </row>
    <row r="2522" spans="1:60" outlineLevel="1" x14ac:dyDescent="0.2">
      <c r="A2522" s="157"/>
      <c r="B2522" s="158"/>
      <c r="C2522" s="199" t="s">
        <v>1457</v>
      </c>
      <c r="D2522" s="189"/>
      <c r="E2522" s="190">
        <v>-0.8</v>
      </c>
      <c r="F2522" s="159"/>
      <c r="G2522" s="159"/>
      <c r="H2522" s="159"/>
      <c r="I2522" s="159"/>
      <c r="J2522" s="159"/>
      <c r="K2522" s="159"/>
      <c r="L2522" s="159"/>
      <c r="M2522" s="159"/>
      <c r="N2522" s="159"/>
      <c r="O2522" s="159"/>
      <c r="P2522" s="159"/>
      <c r="Q2522" s="159"/>
      <c r="R2522" s="159"/>
      <c r="S2522" s="159"/>
      <c r="T2522" s="159"/>
      <c r="U2522" s="159"/>
      <c r="V2522" s="159"/>
      <c r="W2522" s="159"/>
      <c r="X2522" s="159"/>
      <c r="Y2522" s="150"/>
      <c r="Z2522" s="150"/>
      <c r="AA2522" s="150"/>
      <c r="AB2522" s="150"/>
      <c r="AC2522" s="150"/>
      <c r="AD2522" s="150"/>
      <c r="AE2522" s="150"/>
      <c r="AF2522" s="150"/>
      <c r="AG2522" s="150" t="s">
        <v>247</v>
      </c>
      <c r="AH2522" s="150">
        <v>0</v>
      </c>
      <c r="AI2522" s="150"/>
      <c r="AJ2522" s="150"/>
      <c r="AK2522" s="150"/>
      <c r="AL2522" s="150"/>
      <c r="AM2522" s="150"/>
      <c r="AN2522" s="150"/>
      <c r="AO2522" s="150"/>
      <c r="AP2522" s="150"/>
      <c r="AQ2522" s="150"/>
      <c r="AR2522" s="150"/>
      <c r="AS2522" s="150"/>
      <c r="AT2522" s="150"/>
      <c r="AU2522" s="150"/>
      <c r="AV2522" s="150"/>
      <c r="AW2522" s="150"/>
      <c r="AX2522" s="150"/>
      <c r="AY2522" s="150"/>
      <c r="AZ2522" s="150"/>
      <c r="BA2522" s="150"/>
      <c r="BB2522" s="150"/>
      <c r="BC2522" s="150"/>
      <c r="BD2522" s="150"/>
      <c r="BE2522" s="150"/>
      <c r="BF2522" s="150"/>
      <c r="BG2522" s="150"/>
      <c r="BH2522" s="150"/>
    </row>
    <row r="2523" spans="1:60" outlineLevel="1" x14ac:dyDescent="0.2">
      <c r="A2523" s="157"/>
      <c r="B2523" s="158"/>
      <c r="C2523" s="199" t="s">
        <v>1562</v>
      </c>
      <c r="D2523" s="189"/>
      <c r="E2523" s="190">
        <v>5.44</v>
      </c>
      <c r="F2523" s="159"/>
      <c r="G2523" s="159"/>
      <c r="H2523" s="159"/>
      <c r="I2523" s="159"/>
      <c r="J2523" s="159"/>
      <c r="K2523" s="159"/>
      <c r="L2523" s="159"/>
      <c r="M2523" s="159"/>
      <c r="N2523" s="159"/>
      <c r="O2523" s="159"/>
      <c r="P2523" s="159"/>
      <c r="Q2523" s="159"/>
      <c r="R2523" s="159"/>
      <c r="S2523" s="159"/>
      <c r="T2523" s="159"/>
      <c r="U2523" s="159"/>
      <c r="V2523" s="159"/>
      <c r="W2523" s="159"/>
      <c r="X2523" s="159"/>
      <c r="Y2523" s="150"/>
      <c r="Z2523" s="150"/>
      <c r="AA2523" s="150"/>
      <c r="AB2523" s="150"/>
      <c r="AC2523" s="150"/>
      <c r="AD2523" s="150"/>
      <c r="AE2523" s="150"/>
      <c r="AF2523" s="150"/>
      <c r="AG2523" s="150" t="s">
        <v>247</v>
      </c>
      <c r="AH2523" s="150">
        <v>0</v>
      </c>
      <c r="AI2523" s="150"/>
      <c r="AJ2523" s="150"/>
      <c r="AK2523" s="150"/>
      <c r="AL2523" s="150"/>
      <c r="AM2523" s="150"/>
      <c r="AN2523" s="150"/>
      <c r="AO2523" s="150"/>
      <c r="AP2523" s="150"/>
      <c r="AQ2523" s="150"/>
      <c r="AR2523" s="150"/>
      <c r="AS2523" s="150"/>
      <c r="AT2523" s="150"/>
      <c r="AU2523" s="150"/>
      <c r="AV2523" s="150"/>
      <c r="AW2523" s="150"/>
      <c r="AX2523" s="150"/>
      <c r="AY2523" s="150"/>
      <c r="AZ2523" s="150"/>
      <c r="BA2523" s="150"/>
      <c r="BB2523" s="150"/>
      <c r="BC2523" s="150"/>
      <c r="BD2523" s="150"/>
      <c r="BE2523" s="150"/>
      <c r="BF2523" s="150"/>
      <c r="BG2523" s="150"/>
      <c r="BH2523" s="150"/>
    </row>
    <row r="2524" spans="1:60" outlineLevel="1" x14ac:dyDescent="0.2">
      <c r="A2524" s="157"/>
      <c r="B2524" s="158"/>
      <c r="C2524" s="199" t="s">
        <v>1467</v>
      </c>
      <c r="D2524" s="189"/>
      <c r="E2524" s="190">
        <v>-0.7</v>
      </c>
      <c r="F2524" s="159"/>
      <c r="G2524" s="159"/>
      <c r="H2524" s="159"/>
      <c r="I2524" s="159"/>
      <c r="J2524" s="159"/>
      <c r="K2524" s="159"/>
      <c r="L2524" s="159"/>
      <c r="M2524" s="159"/>
      <c r="N2524" s="159"/>
      <c r="O2524" s="159"/>
      <c r="P2524" s="159"/>
      <c r="Q2524" s="159"/>
      <c r="R2524" s="159"/>
      <c r="S2524" s="159"/>
      <c r="T2524" s="159"/>
      <c r="U2524" s="159"/>
      <c r="V2524" s="159"/>
      <c r="W2524" s="159"/>
      <c r="X2524" s="159"/>
      <c r="Y2524" s="150"/>
      <c r="Z2524" s="150"/>
      <c r="AA2524" s="150"/>
      <c r="AB2524" s="150"/>
      <c r="AC2524" s="150"/>
      <c r="AD2524" s="150"/>
      <c r="AE2524" s="150"/>
      <c r="AF2524" s="150"/>
      <c r="AG2524" s="150" t="s">
        <v>247</v>
      </c>
      <c r="AH2524" s="150">
        <v>0</v>
      </c>
      <c r="AI2524" s="150"/>
      <c r="AJ2524" s="150"/>
      <c r="AK2524" s="150"/>
      <c r="AL2524" s="150"/>
      <c r="AM2524" s="150"/>
      <c r="AN2524" s="150"/>
      <c r="AO2524" s="150"/>
      <c r="AP2524" s="150"/>
      <c r="AQ2524" s="150"/>
      <c r="AR2524" s="150"/>
      <c r="AS2524" s="150"/>
      <c r="AT2524" s="150"/>
      <c r="AU2524" s="150"/>
      <c r="AV2524" s="150"/>
      <c r="AW2524" s="150"/>
      <c r="AX2524" s="150"/>
      <c r="AY2524" s="150"/>
      <c r="AZ2524" s="150"/>
      <c r="BA2524" s="150"/>
      <c r="BB2524" s="150"/>
      <c r="BC2524" s="150"/>
      <c r="BD2524" s="150"/>
      <c r="BE2524" s="150"/>
      <c r="BF2524" s="150"/>
      <c r="BG2524" s="150"/>
      <c r="BH2524" s="150"/>
    </row>
    <row r="2525" spans="1:60" outlineLevel="1" x14ac:dyDescent="0.2">
      <c r="A2525" s="157"/>
      <c r="B2525" s="158"/>
      <c r="C2525" s="199" t="s">
        <v>1563</v>
      </c>
      <c r="D2525" s="189"/>
      <c r="E2525" s="190">
        <v>8.99</v>
      </c>
      <c r="F2525" s="159"/>
      <c r="G2525" s="159"/>
      <c r="H2525" s="159"/>
      <c r="I2525" s="159"/>
      <c r="J2525" s="159"/>
      <c r="K2525" s="159"/>
      <c r="L2525" s="159"/>
      <c r="M2525" s="159"/>
      <c r="N2525" s="159"/>
      <c r="O2525" s="159"/>
      <c r="P2525" s="159"/>
      <c r="Q2525" s="159"/>
      <c r="R2525" s="159"/>
      <c r="S2525" s="159"/>
      <c r="T2525" s="159"/>
      <c r="U2525" s="159"/>
      <c r="V2525" s="159"/>
      <c r="W2525" s="159"/>
      <c r="X2525" s="159"/>
      <c r="Y2525" s="150"/>
      <c r="Z2525" s="150"/>
      <c r="AA2525" s="150"/>
      <c r="AB2525" s="150"/>
      <c r="AC2525" s="150"/>
      <c r="AD2525" s="150"/>
      <c r="AE2525" s="150"/>
      <c r="AF2525" s="150"/>
      <c r="AG2525" s="150" t="s">
        <v>247</v>
      </c>
      <c r="AH2525" s="150">
        <v>0</v>
      </c>
      <c r="AI2525" s="150"/>
      <c r="AJ2525" s="150"/>
      <c r="AK2525" s="150"/>
      <c r="AL2525" s="150"/>
      <c r="AM2525" s="150"/>
      <c r="AN2525" s="150"/>
      <c r="AO2525" s="150"/>
      <c r="AP2525" s="150"/>
      <c r="AQ2525" s="150"/>
      <c r="AR2525" s="150"/>
      <c r="AS2525" s="150"/>
      <c r="AT2525" s="150"/>
      <c r="AU2525" s="150"/>
      <c r="AV2525" s="150"/>
      <c r="AW2525" s="150"/>
      <c r="AX2525" s="150"/>
      <c r="AY2525" s="150"/>
      <c r="AZ2525" s="150"/>
      <c r="BA2525" s="150"/>
      <c r="BB2525" s="150"/>
      <c r="BC2525" s="150"/>
      <c r="BD2525" s="150"/>
      <c r="BE2525" s="150"/>
      <c r="BF2525" s="150"/>
      <c r="BG2525" s="150"/>
      <c r="BH2525" s="150"/>
    </row>
    <row r="2526" spans="1:60" outlineLevel="1" x14ac:dyDescent="0.2">
      <c r="A2526" s="157"/>
      <c r="B2526" s="158"/>
      <c r="C2526" s="199" t="s">
        <v>1457</v>
      </c>
      <c r="D2526" s="189"/>
      <c r="E2526" s="190">
        <v>-0.8</v>
      </c>
      <c r="F2526" s="159"/>
      <c r="G2526" s="159"/>
      <c r="H2526" s="159"/>
      <c r="I2526" s="159"/>
      <c r="J2526" s="159"/>
      <c r="K2526" s="159"/>
      <c r="L2526" s="159"/>
      <c r="M2526" s="159"/>
      <c r="N2526" s="159"/>
      <c r="O2526" s="159"/>
      <c r="P2526" s="159"/>
      <c r="Q2526" s="159"/>
      <c r="R2526" s="159"/>
      <c r="S2526" s="159"/>
      <c r="T2526" s="159"/>
      <c r="U2526" s="159"/>
      <c r="V2526" s="159"/>
      <c r="W2526" s="159"/>
      <c r="X2526" s="159"/>
      <c r="Y2526" s="150"/>
      <c r="Z2526" s="150"/>
      <c r="AA2526" s="150"/>
      <c r="AB2526" s="150"/>
      <c r="AC2526" s="150"/>
      <c r="AD2526" s="150"/>
      <c r="AE2526" s="150"/>
      <c r="AF2526" s="150"/>
      <c r="AG2526" s="150" t="s">
        <v>247</v>
      </c>
      <c r="AH2526" s="150">
        <v>0</v>
      </c>
      <c r="AI2526" s="150"/>
      <c r="AJ2526" s="150"/>
      <c r="AK2526" s="150"/>
      <c r="AL2526" s="150"/>
      <c r="AM2526" s="150"/>
      <c r="AN2526" s="150"/>
      <c r="AO2526" s="150"/>
      <c r="AP2526" s="150"/>
      <c r="AQ2526" s="150"/>
      <c r="AR2526" s="150"/>
      <c r="AS2526" s="150"/>
      <c r="AT2526" s="150"/>
      <c r="AU2526" s="150"/>
      <c r="AV2526" s="150"/>
      <c r="AW2526" s="150"/>
      <c r="AX2526" s="150"/>
      <c r="AY2526" s="150"/>
      <c r="AZ2526" s="150"/>
      <c r="BA2526" s="150"/>
      <c r="BB2526" s="150"/>
      <c r="BC2526" s="150"/>
      <c r="BD2526" s="150"/>
      <c r="BE2526" s="150"/>
      <c r="BF2526" s="150"/>
      <c r="BG2526" s="150"/>
      <c r="BH2526" s="150"/>
    </row>
    <row r="2527" spans="1:60" outlineLevel="1" x14ac:dyDescent="0.2">
      <c r="A2527" s="157"/>
      <c r="B2527" s="158"/>
      <c r="C2527" s="199" t="s">
        <v>1564</v>
      </c>
      <c r="D2527" s="189"/>
      <c r="E2527" s="190">
        <v>8.14</v>
      </c>
      <c r="F2527" s="159"/>
      <c r="G2527" s="159"/>
      <c r="H2527" s="159"/>
      <c r="I2527" s="159"/>
      <c r="J2527" s="159"/>
      <c r="K2527" s="159"/>
      <c r="L2527" s="159"/>
      <c r="M2527" s="159"/>
      <c r="N2527" s="159"/>
      <c r="O2527" s="159"/>
      <c r="P2527" s="159"/>
      <c r="Q2527" s="159"/>
      <c r="R2527" s="159"/>
      <c r="S2527" s="159"/>
      <c r="T2527" s="159"/>
      <c r="U2527" s="159"/>
      <c r="V2527" s="159"/>
      <c r="W2527" s="159"/>
      <c r="X2527" s="159"/>
      <c r="Y2527" s="150"/>
      <c r="Z2527" s="150"/>
      <c r="AA2527" s="150"/>
      <c r="AB2527" s="150"/>
      <c r="AC2527" s="150"/>
      <c r="AD2527" s="150"/>
      <c r="AE2527" s="150"/>
      <c r="AF2527" s="150"/>
      <c r="AG2527" s="150" t="s">
        <v>247</v>
      </c>
      <c r="AH2527" s="150">
        <v>0</v>
      </c>
      <c r="AI2527" s="150"/>
      <c r="AJ2527" s="150"/>
      <c r="AK2527" s="150"/>
      <c r="AL2527" s="150"/>
      <c r="AM2527" s="150"/>
      <c r="AN2527" s="150"/>
      <c r="AO2527" s="150"/>
      <c r="AP2527" s="150"/>
      <c r="AQ2527" s="150"/>
      <c r="AR2527" s="150"/>
      <c r="AS2527" s="150"/>
      <c r="AT2527" s="150"/>
      <c r="AU2527" s="150"/>
      <c r="AV2527" s="150"/>
      <c r="AW2527" s="150"/>
      <c r="AX2527" s="150"/>
      <c r="AY2527" s="150"/>
      <c r="AZ2527" s="150"/>
      <c r="BA2527" s="150"/>
      <c r="BB2527" s="150"/>
      <c r="BC2527" s="150"/>
      <c r="BD2527" s="150"/>
      <c r="BE2527" s="150"/>
      <c r="BF2527" s="150"/>
      <c r="BG2527" s="150"/>
      <c r="BH2527" s="150"/>
    </row>
    <row r="2528" spans="1:60" outlineLevel="1" x14ac:dyDescent="0.2">
      <c r="A2528" s="157"/>
      <c r="B2528" s="158"/>
      <c r="C2528" s="199" t="s">
        <v>1457</v>
      </c>
      <c r="D2528" s="189"/>
      <c r="E2528" s="190">
        <v>-0.8</v>
      </c>
      <c r="F2528" s="159"/>
      <c r="G2528" s="159"/>
      <c r="H2528" s="159"/>
      <c r="I2528" s="159"/>
      <c r="J2528" s="159"/>
      <c r="K2528" s="159"/>
      <c r="L2528" s="159"/>
      <c r="M2528" s="159"/>
      <c r="N2528" s="159"/>
      <c r="O2528" s="159"/>
      <c r="P2528" s="159"/>
      <c r="Q2528" s="159"/>
      <c r="R2528" s="159"/>
      <c r="S2528" s="159"/>
      <c r="T2528" s="159"/>
      <c r="U2528" s="159"/>
      <c r="V2528" s="159"/>
      <c r="W2528" s="159"/>
      <c r="X2528" s="159"/>
      <c r="Y2528" s="150"/>
      <c r="Z2528" s="150"/>
      <c r="AA2528" s="150"/>
      <c r="AB2528" s="150"/>
      <c r="AC2528" s="150"/>
      <c r="AD2528" s="150"/>
      <c r="AE2528" s="150"/>
      <c r="AF2528" s="150"/>
      <c r="AG2528" s="150" t="s">
        <v>247</v>
      </c>
      <c r="AH2528" s="150">
        <v>0</v>
      </c>
      <c r="AI2528" s="150"/>
      <c r="AJ2528" s="150"/>
      <c r="AK2528" s="150"/>
      <c r="AL2528" s="150"/>
      <c r="AM2528" s="150"/>
      <c r="AN2528" s="150"/>
      <c r="AO2528" s="150"/>
      <c r="AP2528" s="150"/>
      <c r="AQ2528" s="150"/>
      <c r="AR2528" s="150"/>
      <c r="AS2528" s="150"/>
      <c r="AT2528" s="150"/>
      <c r="AU2528" s="150"/>
      <c r="AV2528" s="150"/>
      <c r="AW2528" s="150"/>
      <c r="AX2528" s="150"/>
      <c r="AY2528" s="150"/>
      <c r="AZ2528" s="150"/>
      <c r="BA2528" s="150"/>
      <c r="BB2528" s="150"/>
      <c r="BC2528" s="150"/>
      <c r="BD2528" s="150"/>
      <c r="BE2528" s="150"/>
      <c r="BF2528" s="150"/>
      <c r="BG2528" s="150"/>
      <c r="BH2528" s="150"/>
    </row>
    <row r="2529" spans="1:60" outlineLevel="1" x14ac:dyDescent="0.2">
      <c r="A2529" s="157"/>
      <c r="B2529" s="158"/>
      <c r="C2529" s="199" t="s">
        <v>1038</v>
      </c>
      <c r="D2529" s="189"/>
      <c r="E2529" s="190"/>
      <c r="F2529" s="159"/>
      <c r="G2529" s="159"/>
      <c r="H2529" s="159"/>
      <c r="I2529" s="159"/>
      <c r="J2529" s="159"/>
      <c r="K2529" s="159"/>
      <c r="L2529" s="159"/>
      <c r="M2529" s="159"/>
      <c r="N2529" s="159"/>
      <c r="O2529" s="159"/>
      <c r="P2529" s="159"/>
      <c r="Q2529" s="159"/>
      <c r="R2529" s="159"/>
      <c r="S2529" s="159"/>
      <c r="T2529" s="159"/>
      <c r="U2529" s="159"/>
      <c r="V2529" s="159"/>
      <c r="W2529" s="159"/>
      <c r="X2529" s="159"/>
      <c r="Y2529" s="150"/>
      <c r="Z2529" s="150"/>
      <c r="AA2529" s="150"/>
      <c r="AB2529" s="150"/>
      <c r="AC2529" s="150"/>
      <c r="AD2529" s="150"/>
      <c r="AE2529" s="150"/>
      <c r="AF2529" s="150"/>
      <c r="AG2529" s="150" t="s">
        <v>247</v>
      </c>
      <c r="AH2529" s="150">
        <v>0</v>
      </c>
      <c r="AI2529" s="150"/>
      <c r="AJ2529" s="150"/>
      <c r="AK2529" s="150"/>
      <c r="AL2529" s="150"/>
      <c r="AM2529" s="150"/>
      <c r="AN2529" s="150"/>
      <c r="AO2529" s="150"/>
      <c r="AP2529" s="150"/>
      <c r="AQ2529" s="150"/>
      <c r="AR2529" s="150"/>
      <c r="AS2529" s="150"/>
      <c r="AT2529" s="150"/>
      <c r="AU2529" s="150"/>
      <c r="AV2529" s="150"/>
      <c r="AW2529" s="150"/>
      <c r="AX2529" s="150"/>
      <c r="AY2529" s="150"/>
      <c r="AZ2529" s="150"/>
      <c r="BA2529" s="150"/>
      <c r="BB2529" s="150"/>
      <c r="BC2529" s="150"/>
      <c r="BD2529" s="150"/>
      <c r="BE2529" s="150"/>
      <c r="BF2529" s="150"/>
      <c r="BG2529" s="150"/>
      <c r="BH2529" s="150"/>
    </row>
    <row r="2530" spans="1:60" outlineLevel="1" x14ac:dyDescent="0.2">
      <c r="A2530" s="157"/>
      <c r="B2530" s="158"/>
      <c r="C2530" s="199" t="s">
        <v>1565</v>
      </c>
      <c r="D2530" s="189"/>
      <c r="E2530" s="190">
        <v>5.6</v>
      </c>
      <c r="F2530" s="159"/>
      <c r="G2530" s="159"/>
      <c r="H2530" s="159"/>
      <c r="I2530" s="159"/>
      <c r="J2530" s="159"/>
      <c r="K2530" s="159"/>
      <c r="L2530" s="159"/>
      <c r="M2530" s="159"/>
      <c r="N2530" s="159"/>
      <c r="O2530" s="159"/>
      <c r="P2530" s="159"/>
      <c r="Q2530" s="159"/>
      <c r="R2530" s="159"/>
      <c r="S2530" s="159"/>
      <c r="T2530" s="159"/>
      <c r="U2530" s="159"/>
      <c r="V2530" s="159"/>
      <c r="W2530" s="159"/>
      <c r="X2530" s="159"/>
      <c r="Y2530" s="150"/>
      <c r="Z2530" s="150"/>
      <c r="AA2530" s="150"/>
      <c r="AB2530" s="150"/>
      <c r="AC2530" s="150"/>
      <c r="AD2530" s="150"/>
      <c r="AE2530" s="150"/>
      <c r="AF2530" s="150"/>
      <c r="AG2530" s="150" t="s">
        <v>247</v>
      </c>
      <c r="AH2530" s="150">
        <v>0</v>
      </c>
      <c r="AI2530" s="150"/>
      <c r="AJ2530" s="150"/>
      <c r="AK2530" s="150"/>
      <c r="AL2530" s="150"/>
      <c r="AM2530" s="150"/>
      <c r="AN2530" s="150"/>
      <c r="AO2530" s="150"/>
      <c r="AP2530" s="150"/>
      <c r="AQ2530" s="150"/>
      <c r="AR2530" s="150"/>
      <c r="AS2530" s="150"/>
      <c r="AT2530" s="150"/>
      <c r="AU2530" s="150"/>
      <c r="AV2530" s="150"/>
      <c r="AW2530" s="150"/>
      <c r="AX2530" s="150"/>
      <c r="AY2530" s="150"/>
      <c r="AZ2530" s="150"/>
      <c r="BA2530" s="150"/>
      <c r="BB2530" s="150"/>
      <c r="BC2530" s="150"/>
      <c r="BD2530" s="150"/>
      <c r="BE2530" s="150"/>
      <c r="BF2530" s="150"/>
      <c r="BG2530" s="150"/>
      <c r="BH2530" s="150"/>
    </row>
    <row r="2531" spans="1:60" outlineLevel="1" x14ac:dyDescent="0.2">
      <c r="A2531" s="157"/>
      <c r="B2531" s="158"/>
      <c r="C2531" s="199" t="s">
        <v>1467</v>
      </c>
      <c r="D2531" s="189"/>
      <c r="E2531" s="190">
        <v>-0.7</v>
      </c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  <c r="S2531" s="159"/>
      <c r="T2531" s="159"/>
      <c r="U2531" s="159"/>
      <c r="V2531" s="159"/>
      <c r="W2531" s="159"/>
      <c r="X2531" s="159"/>
      <c r="Y2531" s="150"/>
      <c r="Z2531" s="150"/>
      <c r="AA2531" s="150"/>
      <c r="AB2531" s="150"/>
      <c r="AC2531" s="150"/>
      <c r="AD2531" s="150"/>
      <c r="AE2531" s="150"/>
      <c r="AF2531" s="150"/>
      <c r="AG2531" s="150" t="s">
        <v>247</v>
      </c>
      <c r="AH2531" s="150">
        <v>0</v>
      </c>
      <c r="AI2531" s="150"/>
      <c r="AJ2531" s="150"/>
      <c r="AK2531" s="150"/>
      <c r="AL2531" s="150"/>
      <c r="AM2531" s="150"/>
      <c r="AN2531" s="150"/>
      <c r="AO2531" s="150"/>
      <c r="AP2531" s="150"/>
      <c r="AQ2531" s="150"/>
      <c r="AR2531" s="150"/>
      <c r="AS2531" s="150"/>
      <c r="AT2531" s="150"/>
      <c r="AU2531" s="150"/>
      <c r="AV2531" s="150"/>
      <c r="AW2531" s="150"/>
      <c r="AX2531" s="150"/>
      <c r="AY2531" s="150"/>
      <c r="AZ2531" s="150"/>
      <c r="BA2531" s="150"/>
      <c r="BB2531" s="150"/>
      <c r="BC2531" s="150"/>
      <c r="BD2531" s="150"/>
      <c r="BE2531" s="150"/>
      <c r="BF2531" s="150"/>
      <c r="BG2531" s="150"/>
      <c r="BH2531" s="150"/>
    </row>
    <row r="2532" spans="1:60" outlineLevel="1" x14ac:dyDescent="0.2">
      <c r="A2532" s="157"/>
      <c r="B2532" s="158"/>
      <c r="C2532" s="199" t="s">
        <v>2135</v>
      </c>
      <c r="D2532" s="189"/>
      <c r="E2532" s="190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  <c r="S2532" s="159"/>
      <c r="T2532" s="159"/>
      <c r="U2532" s="159"/>
      <c r="V2532" s="159"/>
      <c r="W2532" s="159"/>
      <c r="X2532" s="159"/>
      <c r="Y2532" s="150"/>
      <c r="Z2532" s="150"/>
      <c r="AA2532" s="150"/>
      <c r="AB2532" s="150"/>
      <c r="AC2532" s="150"/>
      <c r="AD2532" s="150"/>
      <c r="AE2532" s="150"/>
      <c r="AF2532" s="150"/>
      <c r="AG2532" s="150" t="s">
        <v>247</v>
      </c>
      <c r="AH2532" s="150">
        <v>0</v>
      </c>
      <c r="AI2532" s="150"/>
      <c r="AJ2532" s="150"/>
      <c r="AK2532" s="150"/>
      <c r="AL2532" s="150"/>
      <c r="AM2532" s="150"/>
      <c r="AN2532" s="150"/>
      <c r="AO2532" s="150"/>
      <c r="AP2532" s="150"/>
      <c r="AQ2532" s="150"/>
      <c r="AR2532" s="150"/>
      <c r="AS2532" s="150"/>
      <c r="AT2532" s="150"/>
      <c r="AU2532" s="150"/>
      <c r="AV2532" s="150"/>
      <c r="AW2532" s="150"/>
      <c r="AX2532" s="150"/>
      <c r="AY2532" s="150"/>
      <c r="AZ2532" s="150"/>
      <c r="BA2532" s="150"/>
      <c r="BB2532" s="150"/>
      <c r="BC2532" s="150"/>
      <c r="BD2532" s="150"/>
      <c r="BE2532" s="150"/>
      <c r="BF2532" s="150"/>
      <c r="BG2532" s="150"/>
      <c r="BH2532" s="150"/>
    </row>
    <row r="2533" spans="1:60" outlineLevel="1" x14ac:dyDescent="0.2">
      <c r="A2533" s="157"/>
      <c r="B2533" s="158"/>
      <c r="C2533" s="199" t="s">
        <v>246</v>
      </c>
      <c r="D2533" s="189"/>
      <c r="E2533" s="190"/>
      <c r="F2533" s="159"/>
      <c r="G2533" s="159"/>
      <c r="H2533" s="159"/>
      <c r="I2533" s="159"/>
      <c r="J2533" s="159"/>
      <c r="K2533" s="159"/>
      <c r="L2533" s="159"/>
      <c r="M2533" s="159"/>
      <c r="N2533" s="159"/>
      <c r="O2533" s="159"/>
      <c r="P2533" s="159"/>
      <c r="Q2533" s="159"/>
      <c r="R2533" s="159"/>
      <c r="S2533" s="159"/>
      <c r="T2533" s="159"/>
      <c r="U2533" s="159"/>
      <c r="V2533" s="159"/>
      <c r="W2533" s="159"/>
      <c r="X2533" s="159"/>
      <c r="Y2533" s="150"/>
      <c r="Z2533" s="150"/>
      <c r="AA2533" s="150"/>
      <c r="AB2533" s="150"/>
      <c r="AC2533" s="150"/>
      <c r="AD2533" s="150"/>
      <c r="AE2533" s="150"/>
      <c r="AF2533" s="150"/>
      <c r="AG2533" s="150" t="s">
        <v>247</v>
      </c>
      <c r="AH2533" s="150">
        <v>0</v>
      </c>
      <c r="AI2533" s="150"/>
      <c r="AJ2533" s="150"/>
      <c r="AK2533" s="150"/>
      <c r="AL2533" s="150"/>
      <c r="AM2533" s="150"/>
      <c r="AN2533" s="150"/>
      <c r="AO2533" s="150"/>
      <c r="AP2533" s="150"/>
      <c r="AQ2533" s="150"/>
      <c r="AR2533" s="150"/>
      <c r="AS2533" s="150"/>
      <c r="AT2533" s="150"/>
      <c r="AU2533" s="150"/>
      <c r="AV2533" s="150"/>
      <c r="AW2533" s="150"/>
      <c r="AX2533" s="150"/>
      <c r="AY2533" s="150"/>
      <c r="AZ2533" s="150"/>
      <c r="BA2533" s="150"/>
      <c r="BB2533" s="150"/>
      <c r="BC2533" s="150"/>
      <c r="BD2533" s="150"/>
      <c r="BE2533" s="150"/>
      <c r="BF2533" s="150"/>
      <c r="BG2533" s="150"/>
      <c r="BH2533" s="150"/>
    </row>
    <row r="2534" spans="1:60" outlineLevel="1" x14ac:dyDescent="0.2">
      <c r="A2534" s="157"/>
      <c r="B2534" s="158"/>
      <c r="C2534" s="199" t="s">
        <v>2136</v>
      </c>
      <c r="D2534" s="189"/>
      <c r="E2534" s="190">
        <v>20.2</v>
      </c>
      <c r="F2534" s="159"/>
      <c r="G2534" s="159"/>
      <c r="H2534" s="159"/>
      <c r="I2534" s="159"/>
      <c r="J2534" s="159"/>
      <c r="K2534" s="159"/>
      <c r="L2534" s="159"/>
      <c r="M2534" s="159"/>
      <c r="N2534" s="159"/>
      <c r="O2534" s="159"/>
      <c r="P2534" s="159"/>
      <c r="Q2534" s="159"/>
      <c r="R2534" s="159"/>
      <c r="S2534" s="159"/>
      <c r="T2534" s="159"/>
      <c r="U2534" s="159"/>
      <c r="V2534" s="159"/>
      <c r="W2534" s="159"/>
      <c r="X2534" s="159"/>
      <c r="Y2534" s="150"/>
      <c r="Z2534" s="150"/>
      <c r="AA2534" s="150"/>
      <c r="AB2534" s="150"/>
      <c r="AC2534" s="150"/>
      <c r="AD2534" s="150"/>
      <c r="AE2534" s="150"/>
      <c r="AF2534" s="150"/>
      <c r="AG2534" s="150" t="s">
        <v>247</v>
      </c>
      <c r="AH2534" s="150">
        <v>0</v>
      </c>
      <c r="AI2534" s="150"/>
      <c r="AJ2534" s="150"/>
      <c r="AK2534" s="150"/>
      <c r="AL2534" s="150"/>
      <c r="AM2534" s="150"/>
      <c r="AN2534" s="150"/>
      <c r="AO2534" s="150"/>
      <c r="AP2534" s="150"/>
      <c r="AQ2534" s="150"/>
      <c r="AR2534" s="150"/>
      <c r="AS2534" s="150"/>
      <c r="AT2534" s="150"/>
      <c r="AU2534" s="150"/>
      <c r="AV2534" s="150"/>
      <c r="AW2534" s="150"/>
      <c r="AX2534" s="150"/>
      <c r="AY2534" s="150"/>
      <c r="AZ2534" s="150"/>
      <c r="BA2534" s="150"/>
      <c r="BB2534" s="150"/>
      <c r="BC2534" s="150"/>
      <c r="BD2534" s="150"/>
      <c r="BE2534" s="150"/>
      <c r="BF2534" s="150"/>
      <c r="BG2534" s="150"/>
      <c r="BH2534" s="150"/>
    </row>
    <row r="2535" spans="1:60" outlineLevel="1" x14ac:dyDescent="0.2">
      <c r="A2535" s="157"/>
      <c r="B2535" s="158"/>
      <c r="C2535" s="199" t="s">
        <v>2137</v>
      </c>
      <c r="D2535" s="189"/>
      <c r="E2535" s="190">
        <v>16.16</v>
      </c>
      <c r="F2535" s="159"/>
      <c r="G2535" s="159"/>
      <c r="H2535" s="159"/>
      <c r="I2535" s="159"/>
      <c r="J2535" s="159"/>
      <c r="K2535" s="159"/>
      <c r="L2535" s="159"/>
      <c r="M2535" s="159"/>
      <c r="N2535" s="159"/>
      <c r="O2535" s="159"/>
      <c r="P2535" s="159"/>
      <c r="Q2535" s="159"/>
      <c r="R2535" s="159"/>
      <c r="S2535" s="159"/>
      <c r="T2535" s="159"/>
      <c r="U2535" s="159"/>
      <c r="V2535" s="159"/>
      <c r="W2535" s="159"/>
      <c r="X2535" s="159"/>
      <c r="Y2535" s="150"/>
      <c r="Z2535" s="150"/>
      <c r="AA2535" s="150"/>
      <c r="AB2535" s="150"/>
      <c r="AC2535" s="150"/>
      <c r="AD2535" s="150"/>
      <c r="AE2535" s="150"/>
      <c r="AF2535" s="150"/>
      <c r="AG2535" s="150" t="s">
        <v>247</v>
      </c>
      <c r="AH2535" s="150">
        <v>0</v>
      </c>
      <c r="AI2535" s="150"/>
      <c r="AJ2535" s="150"/>
      <c r="AK2535" s="150"/>
      <c r="AL2535" s="150"/>
      <c r="AM2535" s="150"/>
      <c r="AN2535" s="150"/>
      <c r="AO2535" s="150"/>
      <c r="AP2535" s="150"/>
      <c r="AQ2535" s="150"/>
      <c r="AR2535" s="150"/>
      <c r="AS2535" s="150"/>
      <c r="AT2535" s="150"/>
      <c r="AU2535" s="150"/>
      <c r="AV2535" s="150"/>
      <c r="AW2535" s="150"/>
      <c r="AX2535" s="150"/>
      <c r="AY2535" s="150"/>
      <c r="AZ2535" s="150"/>
      <c r="BA2535" s="150"/>
      <c r="BB2535" s="150"/>
      <c r="BC2535" s="150"/>
      <c r="BD2535" s="150"/>
      <c r="BE2535" s="150"/>
      <c r="BF2535" s="150"/>
      <c r="BG2535" s="150"/>
      <c r="BH2535" s="150"/>
    </row>
    <row r="2536" spans="1:60" outlineLevel="1" x14ac:dyDescent="0.2">
      <c r="A2536" s="157"/>
      <c r="B2536" s="158"/>
      <c r="C2536" s="199" t="s">
        <v>2138</v>
      </c>
      <c r="D2536" s="189"/>
      <c r="E2536" s="190">
        <v>6.06</v>
      </c>
      <c r="F2536" s="159"/>
      <c r="G2536" s="159"/>
      <c r="H2536" s="159"/>
      <c r="I2536" s="159"/>
      <c r="J2536" s="159"/>
      <c r="K2536" s="159"/>
      <c r="L2536" s="159"/>
      <c r="M2536" s="159"/>
      <c r="N2536" s="159"/>
      <c r="O2536" s="159"/>
      <c r="P2536" s="159"/>
      <c r="Q2536" s="159"/>
      <c r="R2536" s="159"/>
      <c r="S2536" s="159"/>
      <c r="T2536" s="159"/>
      <c r="U2536" s="159"/>
      <c r="V2536" s="159"/>
      <c r="W2536" s="159"/>
      <c r="X2536" s="159"/>
      <c r="Y2536" s="150"/>
      <c r="Z2536" s="150"/>
      <c r="AA2536" s="150"/>
      <c r="AB2536" s="150"/>
      <c r="AC2536" s="150"/>
      <c r="AD2536" s="150"/>
      <c r="AE2536" s="150"/>
      <c r="AF2536" s="150"/>
      <c r="AG2536" s="150" t="s">
        <v>247</v>
      </c>
      <c r="AH2536" s="150">
        <v>0</v>
      </c>
      <c r="AI2536" s="150"/>
      <c r="AJ2536" s="150"/>
      <c r="AK2536" s="150"/>
      <c r="AL2536" s="150"/>
      <c r="AM2536" s="150"/>
      <c r="AN2536" s="150"/>
      <c r="AO2536" s="150"/>
      <c r="AP2536" s="150"/>
      <c r="AQ2536" s="150"/>
      <c r="AR2536" s="150"/>
      <c r="AS2536" s="150"/>
      <c r="AT2536" s="150"/>
      <c r="AU2536" s="150"/>
      <c r="AV2536" s="150"/>
      <c r="AW2536" s="150"/>
      <c r="AX2536" s="150"/>
      <c r="AY2536" s="150"/>
      <c r="AZ2536" s="150"/>
      <c r="BA2536" s="150"/>
      <c r="BB2536" s="150"/>
      <c r="BC2536" s="150"/>
      <c r="BD2536" s="150"/>
      <c r="BE2536" s="150"/>
      <c r="BF2536" s="150"/>
      <c r="BG2536" s="150"/>
      <c r="BH2536" s="150"/>
    </row>
    <row r="2537" spans="1:60" outlineLevel="1" x14ac:dyDescent="0.2">
      <c r="A2537" s="157"/>
      <c r="B2537" s="158"/>
      <c r="C2537" s="199" t="s">
        <v>2139</v>
      </c>
      <c r="D2537" s="189"/>
      <c r="E2537" s="190">
        <v>8.4</v>
      </c>
      <c r="F2537" s="159"/>
      <c r="G2537" s="159"/>
      <c r="H2537" s="159"/>
      <c r="I2537" s="159"/>
      <c r="J2537" s="159"/>
      <c r="K2537" s="159"/>
      <c r="L2537" s="159"/>
      <c r="M2537" s="159"/>
      <c r="N2537" s="159"/>
      <c r="O2537" s="159"/>
      <c r="P2537" s="159"/>
      <c r="Q2537" s="159"/>
      <c r="R2537" s="159"/>
      <c r="S2537" s="159"/>
      <c r="T2537" s="159"/>
      <c r="U2537" s="159"/>
      <c r="V2537" s="159"/>
      <c r="W2537" s="159"/>
      <c r="X2537" s="159"/>
      <c r="Y2537" s="150"/>
      <c r="Z2537" s="150"/>
      <c r="AA2537" s="150"/>
      <c r="AB2537" s="150"/>
      <c r="AC2537" s="150"/>
      <c r="AD2537" s="150"/>
      <c r="AE2537" s="150"/>
      <c r="AF2537" s="150"/>
      <c r="AG2537" s="150" t="s">
        <v>247</v>
      </c>
      <c r="AH2537" s="150">
        <v>0</v>
      </c>
      <c r="AI2537" s="150"/>
      <c r="AJ2537" s="150"/>
      <c r="AK2537" s="150"/>
      <c r="AL2537" s="150"/>
      <c r="AM2537" s="150"/>
      <c r="AN2537" s="150"/>
      <c r="AO2537" s="150"/>
      <c r="AP2537" s="150"/>
      <c r="AQ2537" s="150"/>
      <c r="AR2537" s="150"/>
      <c r="AS2537" s="150"/>
      <c r="AT2537" s="150"/>
      <c r="AU2537" s="150"/>
      <c r="AV2537" s="150"/>
      <c r="AW2537" s="150"/>
      <c r="AX2537" s="150"/>
      <c r="AY2537" s="150"/>
      <c r="AZ2537" s="150"/>
      <c r="BA2537" s="150"/>
      <c r="BB2537" s="150"/>
      <c r="BC2537" s="150"/>
      <c r="BD2537" s="150"/>
      <c r="BE2537" s="150"/>
      <c r="BF2537" s="150"/>
      <c r="BG2537" s="150"/>
      <c r="BH2537" s="150"/>
    </row>
    <row r="2538" spans="1:60" outlineLevel="1" x14ac:dyDescent="0.2">
      <c r="A2538" s="157"/>
      <c r="B2538" s="158"/>
      <c r="C2538" s="199" t="s">
        <v>2140</v>
      </c>
      <c r="D2538" s="189"/>
      <c r="E2538" s="190">
        <v>8.4</v>
      </c>
      <c r="F2538" s="159"/>
      <c r="G2538" s="159"/>
      <c r="H2538" s="159"/>
      <c r="I2538" s="159"/>
      <c r="J2538" s="159"/>
      <c r="K2538" s="159"/>
      <c r="L2538" s="159"/>
      <c r="M2538" s="159"/>
      <c r="N2538" s="159"/>
      <c r="O2538" s="159"/>
      <c r="P2538" s="159"/>
      <c r="Q2538" s="159"/>
      <c r="R2538" s="159"/>
      <c r="S2538" s="159"/>
      <c r="T2538" s="159"/>
      <c r="U2538" s="159"/>
      <c r="V2538" s="159"/>
      <c r="W2538" s="159"/>
      <c r="X2538" s="159"/>
      <c r="Y2538" s="150"/>
      <c r="Z2538" s="150"/>
      <c r="AA2538" s="150"/>
      <c r="AB2538" s="150"/>
      <c r="AC2538" s="150"/>
      <c r="AD2538" s="150"/>
      <c r="AE2538" s="150"/>
      <c r="AF2538" s="150"/>
      <c r="AG2538" s="150" t="s">
        <v>247</v>
      </c>
      <c r="AH2538" s="150">
        <v>0</v>
      </c>
      <c r="AI2538" s="150"/>
      <c r="AJ2538" s="150"/>
      <c r="AK2538" s="150"/>
      <c r="AL2538" s="150"/>
      <c r="AM2538" s="150"/>
      <c r="AN2538" s="150"/>
      <c r="AO2538" s="150"/>
      <c r="AP2538" s="150"/>
      <c r="AQ2538" s="150"/>
      <c r="AR2538" s="150"/>
      <c r="AS2538" s="150"/>
      <c r="AT2538" s="150"/>
      <c r="AU2538" s="150"/>
      <c r="AV2538" s="150"/>
      <c r="AW2538" s="150"/>
      <c r="AX2538" s="150"/>
      <c r="AY2538" s="150"/>
      <c r="AZ2538" s="150"/>
      <c r="BA2538" s="150"/>
      <c r="BB2538" s="150"/>
      <c r="BC2538" s="150"/>
      <c r="BD2538" s="150"/>
      <c r="BE2538" s="150"/>
      <c r="BF2538" s="150"/>
      <c r="BG2538" s="150"/>
      <c r="BH2538" s="150"/>
    </row>
    <row r="2539" spans="1:60" outlineLevel="1" x14ac:dyDescent="0.2">
      <c r="A2539" s="157"/>
      <c r="B2539" s="158"/>
      <c r="C2539" s="199" t="s">
        <v>2141</v>
      </c>
      <c r="D2539" s="189"/>
      <c r="E2539" s="190">
        <v>8.4</v>
      </c>
      <c r="F2539" s="159"/>
      <c r="G2539" s="159"/>
      <c r="H2539" s="159"/>
      <c r="I2539" s="159"/>
      <c r="J2539" s="159"/>
      <c r="K2539" s="159"/>
      <c r="L2539" s="159"/>
      <c r="M2539" s="159"/>
      <c r="N2539" s="159"/>
      <c r="O2539" s="159"/>
      <c r="P2539" s="159"/>
      <c r="Q2539" s="159"/>
      <c r="R2539" s="159"/>
      <c r="S2539" s="159"/>
      <c r="T2539" s="159"/>
      <c r="U2539" s="159"/>
      <c r="V2539" s="159"/>
      <c r="W2539" s="159"/>
      <c r="X2539" s="159"/>
      <c r="Y2539" s="150"/>
      <c r="Z2539" s="150"/>
      <c r="AA2539" s="150"/>
      <c r="AB2539" s="150"/>
      <c r="AC2539" s="150"/>
      <c r="AD2539" s="150"/>
      <c r="AE2539" s="150"/>
      <c r="AF2539" s="150"/>
      <c r="AG2539" s="150" t="s">
        <v>247</v>
      </c>
      <c r="AH2539" s="150">
        <v>0</v>
      </c>
      <c r="AI2539" s="150"/>
      <c r="AJ2539" s="150"/>
      <c r="AK2539" s="150"/>
      <c r="AL2539" s="150"/>
      <c r="AM2539" s="150"/>
      <c r="AN2539" s="150"/>
      <c r="AO2539" s="150"/>
      <c r="AP2539" s="150"/>
      <c r="AQ2539" s="150"/>
      <c r="AR2539" s="150"/>
      <c r="AS2539" s="150"/>
      <c r="AT2539" s="150"/>
      <c r="AU2539" s="150"/>
      <c r="AV2539" s="150"/>
      <c r="AW2539" s="150"/>
      <c r="AX2539" s="150"/>
      <c r="AY2539" s="150"/>
      <c r="AZ2539" s="150"/>
      <c r="BA2539" s="150"/>
      <c r="BB2539" s="150"/>
      <c r="BC2539" s="150"/>
      <c r="BD2539" s="150"/>
      <c r="BE2539" s="150"/>
      <c r="BF2539" s="150"/>
      <c r="BG2539" s="150"/>
      <c r="BH2539" s="150"/>
    </row>
    <row r="2540" spans="1:60" outlineLevel="1" x14ac:dyDescent="0.2">
      <c r="A2540" s="157"/>
      <c r="B2540" s="158"/>
      <c r="C2540" s="199" t="s">
        <v>2142</v>
      </c>
      <c r="D2540" s="189"/>
      <c r="E2540" s="190">
        <v>8.08</v>
      </c>
      <c r="F2540" s="159"/>
      <c r="G2540" s="159"/>
      <c r="H2540" s="159"/>
      <c r="I2540" s="159"/>
      <c r="J2540" s="159"/>
      <c r="K2540" s="159"/>
      <c r="L2540" s="159"/>
      <c r="M2540" s="159"/>
      <c r="N2540" s="159"/>
      <c r="O2540" s="159"/>
      <c r="P2540" s="159"/>
      <c r="Q2540" s="159"/>
      <c r="R2540" s="159"/>
      <c r="S2540" s="159"/>
      <c r="T2540" s="159"/>
      <c r="U2540" s="159"/>
      <c r="V2540" s="159"/>
      <c r="W2540" s="159"/>
      <c r="X2540" s="159"/>
      <c r="Y2540" s="150"/>
      <c r="Z2540" s="150"/>
      <c r="AA2540" s="150"/>
      <c r="AB2540" s="150"/>
      <c r="AC2540" s="150"/>
      <c r="AD2540" s="150"/>
      <c r="AE2540" s="150"/>
      <c r="AF2540" s="150"/>
      <c r="AG2540" s="150" t="s">
        <v>247</v>
      </c>
      <c r="AH2540" s="150">
        <v>0</v>
      </c>
      <c r="AI2540" s="150"/>
      <c r="AJ2540" s="150"/>
      <c r="AK2540" s="150"/>
      <c r="AL2540" s="150"/>
      <c r="AM2540" s="150"/>
      <c r="AN2540" s="150"/>
      <c r="AO2540" s="150"/>
      <c r="AP2540" s="150"/>
      <c r="AQ2540" s="150"/>
      <c r="AR2540" s="150"/>
      <c r="AS2540" s="150"/>
      <c r="AT2540" s="150"/>
      <c r="AU2540" s="150"/>
      <c r="AV2540" s="150"/>
      <c r="AW2540" s="150"/>
      <c r="AX2540" s="150"/>
      <c r="AY2540" s="150"/>
      <c r="AZ2540" s="150"/>
      <c r="BA2540" s="150"/>
      <c r="BB2540" s="150"/>
      <c r="BC2540" s="150"/>
      <c r="BD2540" s="150"/>
      <c r="BE2540" s="150"/>
      <c r="BF2540" s="150"/>
      <c r="BG2540" s="150"/>
      <c r="BH2540" s="150"/>
    </row>
    <row r="2541" spans="1:60" outlineLevel="1" x14ac:dyDescent="0.2">
      <c r="A2541" s="157"/>
      <c r="B2541" s="158"/>
      <c r="C2541" s="199" t="s">
        <v>2143</v>
      </c>
      <c r="D2541" s="189"/>
      <c r="E2541" s="190">
        <v>3.2</v>
      </c>
      <c r="F2541" s="159"/>
      <c r="G2541" s="159"/>
      <c r="H2541" s="159"/>
      <c r="I2541" s="159"/>
      <c r="J2541" s="159"/>
      <c r="K2541" s="159"/>
      <c r="L2541" s="159"/>
      <c r="M2541" s="159"/>
      <c r="N2541" s="159"/>
      <c r="O2541" s="159"/>
      <c r="P2541" s="159"/>
      <c r="Q2541" s="159"/>
      <c r="R2541" s="159"/>
      <c r="S2541" s="159"/>
      <c r="T2541" s="159"/>
      <c r="U2541" s="159"/>
      <c r="V2541" s="159"/>
      <c r="W2541" s="159"/>
      <c r="X2541" s="159"/>
      <c r="Y2541" s="150"/>
      <c r="Z2541" s="150"/>
      <c r="AA2541" s="150"/>
      <c r="AB2541" s="150"/>
      <c r="AC2541" s="150"/>
      <c r="AD2541" s="150"/>
      <c r="AE2541" s="150"/>
      <c r="AF2541" s="150"/>
      <c r="AG2541" s="150" t="s">
        <v>247</v>
      </c>
      <c r="AH2541" s="150">
        <v>0</v>
      </c>
      <c r="AI2541" s="150"/>
      <c r="AJ2541" s="150"/>
      <c r="AK2541" s="150"/>
      <c r="AL2541" s="150"/>
      <c r="AM2541" s="150"/>
      <c r="AN2541" s="150"/>
      <c r="AO2541" s="150"/>
      <c r="AP2541" s="150"/>
      <c r="AQ2541" s="150"/>
      <c r="AR2541" s="150"/>
      <c r="AS2541" s="150"/>
      <c r="AT2541" s="150"/>
      <c r="AU2541" s="150"/>
      <c r="AV2541" s="150"/>
      <c r="AW2541" s="150"/>
      <c r="AX2541" s="150"/>
      <c r="AY2541" s="150"/>
      <c r="AZ2541" s="150"/>
      <c r="BA2541" s="150"/>
      <c r="BB2541" s="150"/>
      <c r="BC2541" s="150"/>
      <c r="BD2541" s="150"/>
      <c r="BE2541" s="150"/>
      <c r="BF2541" s="150"/>
      <c r="BG2541" s="150"/>
      <c r="BH2541" s="150"/>
    </row>
    <row r="2542" spans="1:60" outlineLevel="1" x14ac:dyDescent="0.2">
      <c r="A2542" s="157"/>
      <c r="B2542" s="158"/>
      <c r="C2542" s="199" t="s">
        <v>655</v>
      </c>
      <c r="D2542" s="189"/>
      <c r="E2542" s="190"/>
      <c r="F2542" s="159"/>
      <c r="G2542" s="159"/>
      <c r="H2542" s="159"/>
      <c r="I2542" s="159"/>
      <c r="J2542" s="159"/>
      <c r="K2542" s="159"/>
      <c r="L2542" s="159"/>
      <c r="M2542" s="159"/>
      <c r="N2542" s="159"/>
      <c r="O2542" s="159"/>
      <c r="P2542" s="159"/>
      <c r="Q2542" s="159"/>
      <c r="R2542" s="159"/>
      <c r="S2542" s="159"/>
      <c r="T2542" s="159"/>
      <c r="U2542" s="159"/>
      <c r="V2542" s="159"/>
      <c r="W2542" s="159"/>
      <c r="X2542" s="159"/>
      <c r="Y2542" s="150"/>
      <c r="Z2542" s="150"/>
      <c r="AA2542" s="150"/>
      <c r="AB2542" s="150"/>
      <c r="AC2542" s="150"/>
      <c r="AD2542" s="150"/>
      <c r="AE2542" s="150"/>
      <c r="AF2542" s="150"/>
      <c r="AG2542" s="150" t="s">
        <v>247</v>
      </c>
      <c r="AH2542" s="150">
        <v>0</v>
      </c>
      <c r="AI2542" s="150"/>
      <c r="AJ2542" s="150"/>
      <c r="AK2542" s="150"/>
      <c r="AL2542" s="150"/>
      <c r="AM2542" s="150"/>
      <c r="AN2542" s="150"/>
      <c r="AO2542" s="150"/>
      <c r="AP2542" s="150"/>
      <c r="AQ2542" s="150"/>
      <c r="AR2542" s="150"/>
      <c r="AS2542" s="150"/>
      <c r="AT2542" s="150"/>
      <c r="AU2542" s="150"/>
      <c r="AV2542" s="150"/>
      <c r="AW2542" s="150"/>
      <c r="AX2542" s="150"/>
      <c r="AY2542" s="150"/>
      <c r="AZ2542" s="150"/>
      <c r="BA2542" s="150"/>
      <c r="BB2542" s="150"/>
      <c r="BC2542" s="150"/>
      <c r="BD2542" s="150"/>
      <c r="BE2542" s="150"/>
      <c r="BF2542" s="150"/>
      <c r="BG2542" s="150"/>
      <c r="BH2542" s="150"/>
    </row>
    <row r="2543" spans="1:60" outlineLevel="1" x14ac:dyDescent="0.2">
      <c r="A2543" s="157"/>
      <c r="B2543" s="158"/>
      <c r="C2543" s="199" t="s">
        <v>2144</v>
      </c>
      <c r="D2543" s="189"/>
      <c r="E2543" s="190">
        <v>3.15</v>
      </c>
      <c r="F2543" s="159"/>
      <c r="G2543" s="159"/>
      <c r="H2543" s="159"/>
      <c r="I2543" s="159"/>
      <c r="J2543" s="159"/>
      <c r="K2543" s="159"/>
      <c r="L2543" s="159"/>
      <c r="M2543" s="159"/>
      <c r="N2543" s="159"/>
      <c r="O2543" s="159"/>
      <c r="P2543" s="159"/>
      <c r="Q2543" s="159"/>
      <c r="R2543" s="159"/>
      <c r="S2543" s="159"/>
      <c r="T2543" s="159"/>
      <c r="U2543" s="159"/>
      <c r="V2543" s="159"/>
      <c r="W2543" s="159"/>
      <c r="X2543" s="159"/>
      <c r="Y2543" s="150"/>
      <c r="Z2543" s="150"/>
      <c r="AA2543" s="150"/>
      <c r="AB2543" s="150"/>
      <c r="AC2543" s="150"/>
      <c r="AD2543" s="150"/>
      <c r="AE2543" s="150"/>
      <c r="AF2543" s="150"/>
      <c r="AG2543" s="150" t="s">
        <v>247</v>
      </c>
      <c r="AH2543" s="150">
        <v>0</v>
      </c>
      <c r="AI2543" s="150"/>
      <c r="AJ2543" s="150"/>
      <c r="AK2543" s="150"/>
      <c r="AL2543" s="150"/>
      <c r="AM2543" s="150"/>
      <c r="AN2543" s="150"/>
      <c r="AO2543" s="150"/>
      <c r="AP2543" s="150"/>
      <c r="AQ2543" s="150"/>
      <c r="AR2543" s="150"/>
      <c r="AS2543" s="150"/>
      <c r="AT2543" s="150"/>
      <c r="AU2543" s="150"/>
      <c r="AV2543" s="150"/>
      <c r="AW2543" s="150"/>
      <c r="AX2543" s="150"/>
      <c r="AY2543" s="150"/>
      <c r="AZ2543" s="150"/>
      <c r="BA2543" s="150"/>
      <c r="BB2543" s="150"/>
      <c r="BC2543" s="150"/>
      <c r="BD2543" s="150"/>
      <c r="BE2543" s="150"/>
      <c r="BF2543" s="150"/>
      <c r="BG2543" s="150"/>
      <c r="BH2543" s="150"/>
    </row>
    <row r="2544" spans="1:60" ht="22.5" outlineLevel="1" x14ac:dyDescent="0.2">
      <c r="A2544" s="167">
        <v>375</v>
      </c>
      <c r="B2544" s="168" t="s">
        <v>2145</v>
      </c>
      <c r="C2544" s="184" t="s">
        <v>2146</v>
      </c>
      <c r="D2544" s="169" t="s">
        <v>240</v>
      </c>
      <c r="E2544" s="170">
        <v>22.04</v>
      </c>
      <c r="F2544" s="171">
        <v>14.9</v>
      </c>
      <c r="G2544" s="172">
        <f>ROUND(E2544*F2544,2)</f>
        <v>328.4</v>
      </c>
      <c r="H2544" s="171">
        <v>0</v>
      </c>
      <c r="I2544" s="172">
        <f>ROUND(E2544*H2544,2)</f>
        <v>0</v>
      </c>
      <c r="J2544" s="171">
        <v>14.9</v>
      </c>
      <c r="K2544" s="172">
        <f>ROUND(E2544*J2544,2)</f>
        <v>328.4</v>
      </c>
      <c r="L2544" s="172">
        <v>21</v>
      </c>
      <c r="M2544" s="172">
        <f>G2544*(1+L2544/100)</f>
        <v>397.36399999999998</v>
      </c>
      <c r="N2544" s="172">
        <v>0</v>
      </c>
      <c r="O2544" s="172">
        <f>ROUND(E2544*N2544,2)</f>
        <v>0</v>
      </c>
      <c r="P2544" s="172">
        <v>0</v>
      </c>
      <c r="Q2544" s="172">
        <f>ROUND(E2544*P2544,2)</f>
        <v>0</v>
      </c>
      <c r="R2544" s="172" t="s">
        <v>2114</v>
      </c>
      <c r="S2544" s="172" t="s">
        <v>201</v>
      </c>
      <c r="T2544" s="173" t="s">
        <v>201</v>
      </c>
      <c r="U2544" s="159">
        <v>0.03</v>
      </c>
      <c r="V2544" s="159">
        <f>ROUND(E2544*U2544,2)</f>
        <v>0.66</v>
      </c>
      <c r="W2544" s="159"/>
      <c r="X2544" s="159" t="s">
        <v>242</v>
      </c>
      <c r="Y2544" s="150"/>
      <c r="Z2544" s="150"/>
      <c r="AA2544" s="150"/>
      <c r="AB2544" s="150"/>
      <c r="AC2544" s="150"/>
      <c r="AD2544" s="150"/>
      <c r="AE2544" s="150"/>
      <c r="AF2544" s="150"/>
      <c r="AG2544" s="150" t="s">
        <v>243</v>
      </c>
      <c r="AH2544" s="150"/>
      <c r="AI2544" s="150"/>
      <c r="AJ2544" s="150"/>
      <c r="AK2544" s="150"/>
      <c r="AL2544" s="150"/>
      <c r="AM2544" s="150"/>
      <c r="AN2544" s="150"/>
      <c r="AO2544" s="150"/>
      <c r="AP2544" s="150"/>
      <c r="AQ2544" s="150"/>
      <c r="AR2544" s="150"/>
      <c r="AS2544" s="150"/>
      <c r="AT2544" s="150"/>
      <c r="AU2544" s="150"/>
      <c r="AV2544" s="150"/>
      <c r="AW2544" s="150"/>
      <c r="AX2544" s="150"/>
      <c r="AY2544" s="150"/>
      <c r="AZ2544" s="150"/>
      <c r="BA2544" s="150"/>
      <c r="BB2544" s="150"/>
      <c r="BC2544" s="150"/>
      <c r="BD2544" s="150"/>
      <c r="BE2544" s="150"/>
      <c r="BF2544" s="150"/>
      <c r="BG2544" s="150"/>
      <c r="BH2544" s="150"/>
    </row>
    <row r="2545" spans="1:60" outlineLevel="1" x14ac:dyDescent="0.2">
      <c r="A2545" s="157"/>
      <c r="B2545" s="158"/>
      <c r="C2545" s="199" t="s">
        <v>246</v>
      </c>
      <c r="D2545" s="189"/>
      <c r="E2545" s="190"/>
      <c r="F2545" s="159"/>
      <c r="G2545" s="159"/>
      <c r="H2545" s="159"/>
      <c r="I2545" s="159"/>
      <c r="J2545" s="159"/>
      <c r="K2545" s="159"/>
      <c r="L2545" s="159"/>
      <c r="M2545" s="159"/>
      <c r="N2545" s="159"/>
      <c r="O2545" s="159"/>
      <c r="P2545" s="159"/>
      <c r="Q2545" s="159"/>
      <c r="R2545" s="159"/>
      <c r="S2545" s="159"/>
      <c r="T2545" s="159"/>
      <c r="U2545" s="159"/>
      <c r="V2545" s="159"/>
      <c r="W2545" s="159"/>
      <c r="X2545" s="159"/>
      <c r="Y2545" s="150"/>
      <c r="Z2545" s="150"/>
      <c r="AA2545" s="150"/>
      <c r="AB2545" s="150"/>
      <c r="AC2545" s="150"/>
      <c r="AD2545" s="150"/>
      <c r="AE2545" s="150"/>
      <c r="AF2545" s="150"/>
      <c r="AG2545" s="150" t="s">
        <v>247</v>
      </c>
      <c r="AH2545" s="150">
        <v>0</v>
      </c>
      <c r="AI2545" s="150"/>
      <c r="AJ2545" s="150"/>
      <c r="AK2545" s="150"/>
      <c r="AL2545" s="150"/>
      <c r="AM2545" s="150"/>
      <c r="AN2545" s="150"/>
      <c r="AO2545" s="150"/>
      <c r="AP2545" s="150"/>
      <c r="AQ2545" s="150"/>
      <c r="AR2545" s="150"/>
      <c r="AS2545" s="150"/>
      <c r="AT2545" s="150"/>
      <c r="AU2545" s="150"/>
      <c r="AV2545" s="150"/>
      <c r="AW2545" s="150"/>
      <c r="AX2545" s="150"/>
      <c r="AY2545" s="150"/>
      <c r="AZ2545" s="150"/>
      <c r="BA2545" s="150"/>
      <c r="BB2545" s="150"/>
      <c r="BC2545" s="150"/>
      <c r="BD2545" s="150"/>
      <c r="BE2545" s="150"/>
      <c r="BF2545" s="150"/>
      <c r="BG2545" s="150"/>
      <c r="BH2545" s="150"/>
    </row>
    <row r="2546" spans="1:60" outlineLevel="1" x14ac:dyDescent="0.2">
      <c r="A2546" s="157"/>
      <c r="B2546" s="158"/>
      <c r="C2546" s="199" t="s">
        <v>1030</v>
      </c>
      <c r="D2546" s="189"/>
      <c r="E2546" s="190"/>
      <c r="F2546" s="159"/>
      <c r="G2546" s="159"/>
      <c r="H2546" s="159"/>
      <c r="I2546" s="159"/>
      <c r="J2546" s="159"/>
      <c r="K2546" s="159"/>
      <c r="L2546" s="159"/>
      <c r="M2546" s="159"/>
      <c r="N2546" s="159"/>
      <c r="O2546" s="159"/>
      <c r="P2546" s="159"/>
      <c r="Q2546" s="159"/>
      <c r="R2546" s="159"/>
      <c r="S2546" s="159"/>
      <c r="T2546" s="159"/>
      <c r="U2546" s="159"/>
      <c r="V2546" s="159"/>
      <c r="W2546" s="159"/>
      <c r="X2546" s="159"/>
      <c r="Y2546" s="150"/>
      <c r="Z2546" s="150"/>
      <c r="AA2546" s="150"/>
      <c r="AB2546" s="150"/>
      <c r="AC2546" s="150"/>
      <c r="AD2546" s="150"/>
      <c r="AE2546" s="150"/>
      <c r="AF2546" s="150"/>
      <c r="AG2546" s="150" t="s">
        <v>247</v>
      </c>
      <c r="AH2546" s="150">
        <v>0</v>
      </c>
      <c r="AI2546" s="150"/>
      <c r="AJ2546" s="150"/>
      <c r="AK2546" s="150"/>
      <c r="AL2546" s="150"/>
      <c r="AM2546" s="150"/>
      <c r="AN2546" s="150"/>
      <c r="AO2546" s="150"/>
      <c r="AP2546" s="150"/>
      <c r="AQ2546" s="150"/>
      <c r="AR2546" s="150"/>
      <c r="AS2546" s="150"/>
      <c r="AT2546" s="150"/>
      <c r="AU2546" s="150"/>
      <c r="AV2546" s="150"/>
      <c r="AW2546" s="150"/>
      <c r="AX2546" s="150"/>
      <c r="AY2546" s="150"/>
      <c r="AZ2546" s="150"/>
      <c r="BA2546" s="150"/>
      <c r="BB2546" s="150"/>
      <c r="BC2546" s="150"/>
      <c r="BD2546" s="150"/>
      <c r="BE2546" s="150"/>
      <c r="BF2546" s="150"/>
      <c r="BG2546" s="150"/>
      <c r="BH2546" s="150"/>
    </row>
    <row r="2547" spans="1:60" outlineLevel="1" x14ac:dyDescent="0.2">
      <c r="A2547" s="157"/>
      <c r="B2547" s="158"/>
      <c r="C2547" s="199" t="s">
        <v>1032</v>
      </c>
      <c r="D2547" s="189"/>
      <c r="E2547" s="190">
        <v>2.7</v>
      </c>
      <c r="F2547" s="159"/>
      <c r="G2547" s="159"/>
      <c r="H2547" s="159"/>
      <c r="I2547" s="159"/>
      <c r="J2547" s="159"/>
      <c r="K2547" s="159"/>
      <c r="L2547" s="159"/>
      <c r="M2547" s="159"/>
      <c r="N2547" s="159"/>
      <c r="O2547" s="159"/>
      <c r="P2547" s="159"/>
      <c r="Q2547" s="159"/>
      <c r="R2547" s="159"/>
      <c r="S2547" s="159"/>
      <c r="T2547" s="159"/>
      <c r="U2547" s="159"/>
      <c r="V2547" s="159"/>
      <c r="W2547" s="159"/>
      <c r="X2547" s="159"/>
      <c r="Y2547" s="150"/>
      <c r="Z2547" s="150"/>
      <c r="AA2547" s="150"/>
      <c r="AB2547" s="150"/>
      <c r="AC2547" s="150"/>
      <c r="AD2547" s="150"/>
      <c r="AE2547" s="150"/>
      <c r="AF2547" s="150"/>
      <c r="AG2547" s="150" t="s">
        <v>247</v>
      </c>
      <c r="AH2547" s="150">
        <v>0</v>
      </c>
      <c r="AI2547" s="150"/>
      <c r="AJ2547" s="150"/>
      <c r="AK2547" s="150"/>
      <c r="AL2547" s="150"/>
      <c r="AM2547" s="150"/>
      <c r="AN2547" s="150"/>
      <c r="AO2547" s="150"/>
      <c r="AP2547" s="150"/>
      <c r="AQ2547" s="150"/>
      <c r="AR2547" s="150"/>
      <c r="AS2547" s="150"/>
      <c r="AT2547" s="150"/>
      <c r="AU2547" s="150"/>
      <c r="AV2547" s="150"/>
      <c r="AW2547" s="150"/>
      <c r="AX2547" s="150"/>
      <c r="AY2547" s="150"/>
      <c r="AZ2547" s="150"/>
      <c r="BA2547" s="150"/>
      <c r="BB2547" s="150"/>
      <c r="BC2547" s="150"/>
      <c r="BD2547" s="150"/>
      <c r="BE2547" s="150"/>
      <c r="BF2547" s="150"/>
      <c r="BG2547" s="150"/>
      <c r="BH2547" s="150"/>
    </row>
    <row r="2548" spans="1:60" outlineLevel="1" x14ac:dyDescent="0.2">
      <c r="A2548" s="157"/>
      <c r="B2548" s="158"/>
      <c r="C2548" s="199" t="s">
        <v>832</v>
      </c>
      <c r="D2548" s="189"/>
      <c r="E2548" s="190">
        <v>4.66</v>
      </c>
      <c r="F2548" s="159"/>
      <c r="G2548" s="159"/>
      <c r="H2548" s="159"/>
      <c r="I2548" s="159"/>
      <c r="J2548" s="159"/>
      <c r="K2548" s="159"/>
      <c r="L2548" s="159"/>
      <c r="M2548" s="159"/>
      <c r="N2548" s="159"/>
      <c r="O2548" s="159"/>
      <c r="P2548" s="159"/>
      <c r="Q2548" s="159"/>
      <c r="R2548" s="159"/>
      <c r="S2548" s="159"/>
      <c r="T2548" s="159"/>
      <c r="U2548" s="159"/>
      <c r="V2548" s="159"/>
      <c r="W2548" s="159"/>
      <c r="X2548" s="159"/>
      <c r="Y2548" s="150"/>
      <c r="Z2548" s="150"/>
      <c r="AA2548" s="150"/>
      <c r="AB2548" s="150"/>
      <c r="AC2548" s="150"/>
      <c r="AD2548" s="150"/>
      <c r="AE2548" s="150"/>
      <c r="AF2548" s="150"/>
      <c r="AG2548" s="150" t="s">
        <v>247</v>
      </c>
      <c r="AH2548" s="150">
        <v>0</v>
      </c>
      <c r="AI2548" s="150"/>
      <c r="AJ2548" s="150"/>
      <c r="AK2548" s="150"/>
      <c r="AL2548" s="150"/>
      <c r="AM2548" s="150"/>
      <c r="AN2548" s="150"/>
      <c r="AO2548" s="150"/>
      <c r="AP2548" s="150"/>
      <c r="AQ2548" s="150"/>
      <c r="AR2548" s="150"/>
      <c r="AS2548" s="150"/>
      <c r="AT2548" s="150"/>
      <c r="AU2548" s="150"/>
      <c r="AV2548" s="150"/>
      <c r="AW2548" s="150"/>
      <c r="AX2548" s="150"/>
      <c r="AY2548" s="150"/>
      <c r="AZ2548" s="150"/>
      <c r="BA2548" s="150"/>
      <c r="BB2548" s="150"/>
      <c r="BC2548" s="150"/>
      <c r="BD2548" s="150"/>
      <c r="BE2548" s="150"/>
      <c r="BF2548" s="150"/>
      <c r="BG2548" s="150"/>
      <c r="BH2548" s="150"/>
    </row>
    <row r="2549" spans="1:60" outlineLevel="1" x14ac:dyDescent="0.2">
      <c r="A2549" s="157"/>
      <c r="B2549" s="158"/>
      <c r="C2549" s="199" t="s">
        <v>834</v>
      </c>
      <c r="D2549" s="189"/>
      <c r="E2549" s="190">
        <v>1.45</v>
      </c>
      <c r="F2549" s="159"/>
      <c r="G2549" s="159"/>
      <c r="H2549" s="159"/>
      <c r="I2549" s="159"/>
      <c r="J2549" s="159"/>
      <c r="K2549" s="159"/>
      <c r="L2549" s="159"/>
      <c r="M2549" s="159"/>
      <c r="N2549" s="159"/>
      <c r="O2549" s="159"/>
      <c r="P2549" s="159"/>
      <c r="Q2549" s="159"/>
      <c r="R2549" s="159"/>
      <c r="S2549" s="159"/>
      <c r="T2549" s="159"/>
      <c r="U2549" s="159"/>
      <c r="V2549" s="159"/>
      <c r="W2549" s="159"/>
      <c r="X2549" s="159"/>
      <c r="Y2549" s="150"/>
      <c r="Z2549" s="150"/>
      <c r="AA2549" s="150"/>
      <c r="AB2549" s="150"/>
      <c r="AC2549" s="150"/>
      <c r="AD2549" s="150"/>
      <c r="AE2549" s="150"/>
      <c r="AF2549" s="150"/>
      <c r="AG2549" s="150" t="s">
        <v>247</v>
      </c>
      <c r="AH2549" s="150">
        <v>0</v>
      </c>
      <c r="AI2549" s="150"/>
      <c r="AJ2549" s="150"/>
      <c r="AK2549" s="150"/>
      <c r="AL2549" s="150"/>
      <c r="AM2549" s="150"/>
      <c r="AN2549" s="150"/>
      <c r="AO2549" s="150"/>
      <c r="AP2549" s="150"/>
      <c r="AQ2549" s="150"/>
      <c r="AR2549" s="150"/>
      <c r="AS2549" s="150"/>
      <c r="AT2549" s="150"/>
      <c r="AU2549" s="150"/>
      <c r="AV2549" s="150"/>
      <c r="AW2549" s="150"/>
      <c r="AX2549" s="150"/>
      <c r="AY2549" s="150"/>
      <c r="AZ2549" s="150"/>
      <c r="BA2549" s="150"/>
      <c r="BB2549" s="150"/>
      <c r="BC2549" s="150"/>
      <c r="BD2549" s="150"/>
      <c r="BE2549" s="150"/>
      <c r="BF2549" s="150"/>
      <c r="BG2549" s="150"/>
      <c r="BH2549" s="150"/>
    </row>
    <row r="2550" spans="1:60" outlineLevel="1" x14ac:dyDescent="0.2">
      <c r="A2550" s="157"/>
      <c r="B2550" s="158"/>
      <c r="C2550" s="199" t="s">
        <v>835</v>
      </c>
      <c r="D2550" s="189"/>
      <c r="E2550" s="190">
        <v>1.52</v>
      </c>
      <c r="F2550" s="159"/>
      <c r="G2550" s="159"/>
      <c r="H2550" s="159"/>
      <c r="I2550" s="159"/>
      <c r="J2550" s="159"/>
      <c r="K2550" s="159"/>
      <c r="L2550" s="159"/>
      <c r="M2550" s="159"/>
      <c r="N2550" s="159"/>
      <c r="O2550" s="159"/>
      <c r="P2550" s="159"/>
      <c r="Q2550" s="159"/>
      <c r="R2550" s="159"/>
      <c r="S2550" s="159"/>
      <c r="T2550" s="159"/>
      <c r="U2550" s="159"/>
      <c r="V2550" s="159"/>
      <c r="W2550" s="159"/>
      <c r="X2550" s="159"/>
      <c r="Y2550" s="150"/>
      <c r="Z2550" s="150"/>
      <c r="AA2550" s="150"/>
      <c r="AB2550" s="150"/>
      <c r="AC2550" s="150"/>
      <c r="AD2550" s="150"/>
      <c r="AE2550" s="150"/>
      <c r="AF2550" s="150"/>
      <c r="AG2550" s="150" t="s">
        <v>247</v>
      </c>
      <c r="AH2550" s="150">
        <v>0</v>
      </c>
      <c r="AI2550" s="150"/>
      <c r="AJ2550" s="150"/>
      <c r="AK2550" s="150"/>
      <c r="AL2550" s="150"/>
      <c r="AM2550" s="150"/>
      <c r="AN2550" s="150"/>
      <c r="AO2550" s="150"/>
      <c r="AP2550" s="150"/>
      <c r="AQ2550" s="150"/>
      <c r="AR2550" s="150"/>
      <c r="AS2550" s="150"/>
      <c r="AT2550" s="150"/>
      <c r="AU2550" s="150"/>
      <c r="AV2550" s="150"/>
      <c r="AW2550" s="150"/>
      <c r="AX2550" s="150"/>
      <c r="AY2550" s="150"/>
      <c r="AZ2550" s="150"/>
      <c r="BA2550" s="150"/>
      <c r="BB2550" s="150"/>
      <c r="BC2550" s="150"/>
      <c r="BD2550" s="150"/>
      <c r="BE2550" s="150"/>
      <c r="BF2550" s="150"/>
      <c r="BG2550" s="150"/>
      <c r="BH2550" s="150"/>
    </row>
    <row r="2551" spans="1:60" outlineLevel="1" x14ac:dyDescent="0.2">
      <c r="A2551" s="157"/>
      <c r="B2551" s="158"/>
      <c r="C2551" s="199" t="s">
        <v>836</v>
      </c>
      <c r="D2551" s="189"/>
      <c r="E2551" s="190">
        <v>2.7</v>
      </c>
      <c r="F2551" s="159"/>
      <c r="G2551" s="159"/>
      <c r="H2551" s="159"/>
      <c r="I2551" s="159"/>
      <c r="J2551" s="159"/>
      <c r="K2551" s="159"/>
      <c r="L2551" s="159"/>
      <c r="M2551" s="159"/>
      <c r="N2551" s="159"/>
      <c r="O2551" s="159"/>
      <c r="P2551" s="159"/>
      <c r="Q2551" s="159"/>
      <c r="R2551" s="159"/>
      <c r="S2551" s="159"/>
      <c r="T2551" s="159"/>
      <c r="U2551" s="159"/>
      <c r="V2551" s="159"/>
      <c r="W2551" s="159"/>
      <c r="X2551" s="159"/>
      <c r="Y2551" s="150"/>
      <c r="Z2551" s="150"/>
      <c r="AA2551" s="150"/>
      <c r="AB2551" s="150"/>
      <c r="AC2551" s="150"/>
      <c r="AD2551" s="150"/>
      <c r="AE2551" s="150"/>
      <c r="AF2551" s="150"/>
      <c r="AG2551" s="150" t="s">
        <v>247</v>
      </c>
      <c r="AH2551" s="150">
        <v>0</v>
      </c>
      <c r="AI2551" s="150"/>
      <c r="AJ2551" s="150"/>
      <c r="AK2551" s="150"/>
      <c r="AL2551" s="150"/>
      <c r="AM2551" s="150"/>
      <c r="AN2551" s="150"/>
      <c r="AO2551" s="150"/>
      <c r="AP2551" s="150"/>
      <c r="AQ2551" s="150"/>
      <c r="AR2551" s="150"/>
      <c r="AS2551" s="150"/>
      <c r="AT2551" s="150"/>
      <c r="AU2551" s="150"/>
      <c r="AV2551" s="150"/>
      <c r="AW2551" s="150"/>
      <c r="AX2551" s="150"/>
      <c r="AY2551" s="150"/>
      <c r="AZ2551" s="150"/>
      <c r="BA2551" s="150"/>
      <c r="BB2551" s="150"/>
      <c r="BC2551" s="150"/>
      <c r="BD2551" s="150"/>
      <c r="BE2551" s="150"/>
      <c r="BF2551" s="150"/>
      <c r="BG2551" s="150"/>
      <c r="BH2551" s="150"/>
    </row>
    <row r="2552" spans="1:60" outlineLevel="1" x14ac:dyDescent="0.2">
      <c r="A2552" s="157"/>
      <c r="B2552" s="158"/>
      <c r="C2552" s="199" t="s">
        <v>1036</v>
      </c>
      <c r="D2552" s="189"/>
      <c r="E2552" s="190"/>
      <c r="F2552" s="159"/>
      <c r="G2552" s="159"/>
      <c r="H2552" s="159"/>
      <c r="I2552" s="159"/>
      <c r="J2552" s="159"/>
      <c r="K2552" s="159"/>
      <c r="L2552" s="159"/>
      <c r="M2552" s="159"/>
      <c r="N2552" s="159"/>
      <c r="O2552" s="159"/>
      <c r="P2552" s="159"/>
      <c r="Q2552" s="159"/>
      <c r="R2552" s="159"/>
      <c r="S2552" s="159"/>
      <c r="T2552" s="159"/>
      <c r="U2552" s="159"/>
      <c r="V2552" s="159"/>
      <c r="W2552" s="159"/>
      <c r="X2552" s="159"/>
      <c r="Y2552" s="150"/>
      <c r="Z2552" s="150"/>
      <c r="AA2552" s="150"/>
      <c r="AB2552" s="150"/>
      <c r="AC2552" s="150"/>
      <c r="AD2552" s="150"/>
      <c r="AE2552" s="150"/>
      <c r="AF2552" s="150"/>
      <c r="AG2552" s="150" t="s">
        <v>247</v>
      </c>
      <c r="AH2552" s="150">
        <v>0</v>
      </c>
      <c r="AI2552" s="150"/>
      <c r="AJ2552" s="150"/>
      <c r="AK2552" s="150"/>
      <c r="AL2552" s="150"/>
      <c r="AM2552" s="150"/>
      <c r="AN2552" s="150"/>
      <c r="AO2552" s="150"/>
      <c r="AP2552" s="150"/>
      <c r="AQ2552" s="150"/>
      <c r="AR2552" s="150"/>
      <c r="AS2552" s="150"/>
      <c r="AT2552" s="150"/>
      <c r="AU2552" s="150"/>
      <c r="AV2552" s="150"/>
      <c r="AW2552" s="150"/>
      <c r="AX2552" s="150"/>
      <c r="AY2552" s="150"/>
      <c r="AZ2552" s="150"/>
      <c r="BA2552" s="150"/>
      <c r="BB2552" s="150"/>
      <c r="BC2552" s="150"/>
      <c r="BD2552" s="150"/>
      <c r="BE2552" s="150"/>
      <c r="BF2552" s="150"/>
      <c r="BG2552" s="150"/>
      <c r="BH2552" s="150"/>
    </row>
    <row r="2553" spans="1:60" outlineLevel="1" x14ac:dyDescent="0.2">
      <c r="A2553" s="157"/>
      <c r="B2553" s="158"/>
      <c r="C2553" s="199" t="s">
        <v>822</v>
      </c>
      <c r="D2553" s="189"/>
      <c r="E2553" s="190">
        <v>2.5099999999999998</v>
      </c>
      <c r="F2553" s="159"/>
      <c r="G2553" s="159"/>
      <c r="H2553" s="159"/>
      <c r="I2553" s="159"/>
      <c r="J2553" s="159"/>
      <c r="K2553" s="159"/>
      <c r="L2553" s="159"/>
      <c r="M2553" s="159"/>
      <c r="N2553" s="159"/>
      <c r="O2553" s="159"/>
      <c r="P2553" s="159"/>
      <c r="Q2553" s="159"/>
      <c r="R2553" s="159"/>
      <c r="S2553" s="159"/>
      <c r="T2553" s="159"/>
      <c r="U2553" s="159"/>
      <c r="V2553" s="159"/>
      <c r="W2553" s="159"/>
      <c r="X2553" s="159"/>
      <c r="Y2553" s="150"/>
      <c r="Z2553" s="150"/>
      <c r="AA2553" s="150"/>
      <c r="AB2553" s="150"/>
      <c r="AC2553" s="150"/>
      <c r="AD2553" s="150"/>
      <c r="AE2553" s="150"/>
      <c r="AF2553" s="150"/>
      <c r="AG2553" s="150" t="s">
        <v>247</v>
      </c>
      <c r="AH2553" s="150">
        <v>0</v>
      </c>
      <c r="AI2553" s="150"/>
      <c r="AJ2553" s="150"/>
      <c r="AK2553" s="150"/>
      <c r="AL2553" s="150"/>
      <c r="AM2553" s="150"/>
      <c r="AN2553" s="150"/>
      <c r="AO2553" s="150"/>
      <c r="AP2553" s="150"/>
      <c r="AQ2553" s="150"/>
      <c r="AR2553" s="150"/>
      <c r="AS2553" s="150"/>
      <c r="AT2553" s="150"/>
      <c r="AU2553" s="150"/>
      <c r="AV2553" s="150"/>
      <c r="AW2553" s="150"/>
      <c r="AX2553" s="150"/>
      <c r="AY2553" s="150"/>
      <c r="AZ2553" s="150"/>
      <c r="BA2553" s="150"/>
      <c r="BB2553" s="150"/>
      <c r="BC2553" s="150"/>
      <c r="BD2553" s="150"/>
      <c r="BE2553" s="150"/>
      <c r="BF2553" s="150"/>
      <c r="BG2553" s="150"/>
      <c r="BH2553" s="150"/>
    </row>
    <row r="2554" spans="1:60" outlineLevel="1" x14ac:dyDescent="0.2">
      <c r="A2554" s="157"/>
      <c r="B2554" s="158"/>
      <c r="C2554" s="199" t="s">
        <v>823</v>
      </c>
      <c r="D2554" s="189"/>
      <c r="E2554" s="190">
        <v>1.32</v>
      </c>
      <c r="F2554" s="159"/>
      <c r="G2554" s="159"/>
      <c r="H2554" s="159"/>
      <c r="I2554" s="159"/>
      <c r="J2554" s="159"/>
      <c r="K2554" s="159"/>
      <c r="L2554" s="159"/>
      <c r="M2554" s="159"/>
      <c r="N2554" s="159"/>
      <c r="O2554" s="159"/>
      <c r="P2554" s="159"/>
      <c r="Q2554" s="159"/>
      <c r="R2554" s="159"/>
      <c r="S2554" s="159"/>
      <c r="T2554" s="159"/>
      <c r="U2554" s="159"/>
      <c r="V2554" s="159"/>
      <c r="W2554" s="159"/>
      <c r="X2554" s="159"/>
      <c r="Y2554" s="150"/>
      <c r="Z2554" s="150"/>
      <c r="AA2554" s="150"/>
      <c r="AB2554" s="150"/>
      <c r="AC2554" s="150"/>
      <c r="AD2554" s="150"/>
      <c r="AE2554" s="150"/>
      <c r="AF2554" s="150"/>
      <c r="AG2554" s="150" t="s">
        <v>247</v>
      </c>
      <c r="AH2554" s="150">
        <v>0</v>
      </c>
      <c r="AI2554" s="150"/>
      <c r="AJ2554" s="150"/>
      <c r="AK2554" s="150"/>
      <c r="AL2554" s="150"/>
      <c r="AM2554" s="150"/>
      <c r="AN2554" s="150"/>
      <c r="AO2554" s="150"/>
      <c r="AP2554" s="150"/>
      <c r="AQ2554" s="150"/>
      <c r="AR2554" s="150"/>
      <c r="AS2554" s="150"/>
      <c r="AT2554" s="150"/>
      <c r="AU2554" s="150"/>
      <c r="AV2554" s="150"/>
      <c r="AW2554" s="150"/>
      <c r="AX2554" s="150"/>
      <c r="AY2554" s="150"/>
      <c r="AZ2554" s="150"/>
      <c r="BA2554" s="150"/>
      <c r="BB2554" s="150"/>
      <c r="BC2554" s="150"/>
      <c r="BD2554" s="150"/>
      <c r="BE2554" s="150"/>
      <c r="BF2554" s="150"/>
      <c r="BG2554" s="150"/>
      <c r="BH2554" s="150"/>
    </row>
    <row r="2555" spans="1:60" outlineLevel="1" x14ac:dyDescent="0.2">
      <c r="A2555" s="157"/>
      <c r="B2555" s="158"/>
      <c r="C2555" s="199" t="s">
        <v>825</v>
      </c>
      <c r="D2555" s="189"/>
      <c r="E2555" s="190">
        <v>3.54</v>
      </c>
      <c r="F2555" s="159"/>
      <c r="G2555" s="159"/>
      <c r="H2555" s="159"/>
      <c r="I2555" s="159"/>
      <c r="J2555" s="159"/>
      <c r="K2555" s="159"/>
      <c r="L2555" s="159"/>
      <c r="M2555" s="159"/>
      <c r="N2555" s="159"/>
      <c r="O2555" s="159"/>
      <c r="P2555" s="159"/>
      <c r="Q2555" s="159"/>
      <c r="R2555" s="159"/>
      <c r="S2555" s="159"/>
      <c r="T2555" s="159"/>
      <c r="U2555" s="159"/>
      <c r="V2555" s="159"/>
      <c r="W2555" s="159"/>
      <c r="X2555" s="159"/>
      <c r="Y2555" s="150"/>
      <c r="Z2555" s="150"/>
      <c r="AA2555" s="150"/>
      <c r="AB2555" s="150"/>
      <c r="AC2555" s="150"/>
      <c r="AD2555" s="150"/>
      <c r="AE2555" s="150"/>
      <c r="AF2555" s="150"/>
      <c r="AG2555" s="150" t="s">
        <v>247</v>
      </c>
      <c r="AH2555" s="150">
        <v>0</v>
      </c>
      <c r="AI2555" s="150"/>
      <c r="AJ2555" s="150"/>
      <c r="AK2555" s="150"/>
      <c r="AL2555" s="150"/>
      <c r="AM2555" s="150"/>
      <c r="AN2555" s="150"/>
      <c r="AO2555" s="150"/>
      <c r="AP2555" s="150"/>
      <c r="AQ2555" s="150"/>
      <c r="AR2555" s="150"/>
      <c r="AS2555" s="150"/>
      <c r="AT2555" s="150"/>
      <c r="AU2555" s="150"/>
      <c r="AV2555" s="150"/>
      <c r="AW2555" s="150"/>
      <c r="AX2555" s="150"/>
      <c r="AY2555" s="150"/>
      <c r="AZ2555" s="150"/>
      <c r="BA2555" s="150"/>
      <c r="BB2555" s="150"/>
      <c r="BC2555" s="150"/>
      <c r="BD2555" s="150"/>
      <c r="BE2555" s="150"/>
      <c r="BF2555" s="150"/>
      <c r="BG2555" s="150"/>
      <c r="BH2555" s="150"/>
    </row>
    <row r="2556" spans="1:60" outlineLevel="1" x14ac:dyDescent="0.2">
      <c r="A2556" s="157"/>
      <c r="B2556" s="158"/>
      <c r="C2556" s="199" t="s">
        <v>1038</v>
      </c>
      <c r="D2556" s="189"/>
      <c r="E2556" s="190"/>
      <c r="F2556" s="159"/>
      <c r="G2556" s="159"/>
      <c r="H2556" s="159"/>
      <c r="I2556" s="159"/>
      <c r="J2556" s="159"/>
      <c r="K2556" s="159"/>
      <c r="L2556" s="159"/>
      <c r="M2556" s="159"/>
      <c r="N2556" s="159"/>
      <c r="O2556" s="159"/>
      <c r="P2556" s="159"/>
      <c r="Q2556" s="159"/>
      <c r="R2556" s="159"/>
      <c r="S2556" s="159"/>
      <c r="T2556" s="159"/>
      <c r="U2556" s="159"/>
      <c r="V2556" s="159"/>
      <c r="W2556" s="159"/>
      <c r="X2556" s="159"/>
      <c r="Y2556" s="150"/>
      <c r="Z2556" s="150"/>
      <c r="AA2556" s="150"/>
      <c r="AB2556" s="150"/>
      <c r="AC2556" s="150"/>
      <c r="AD2556" s="150"/>
      <c r="AE2556" s="150"/>
      <c r="AF2556" s="150"/>
      <c r="AG2556" s="150" t="s">
        <v>247</v>
      </c>
      <c r="AH2556" s="150">
        <v>0</v>
      </c>
      <c r="AI2556" s="150"/>
      <c r="AJ2556" s="150"/>
      <c r="AK2556" s="150"/>
      <c r="AL2556" s="150"/>
      <c r="AM2556" s="150"/>
      <c r="AN2556" s="150"/>
      <c r="AO2556" s="150"/>
      <c r="AP2556" s="150"/>
      <c r="AQ2556" s="150"/>
      <c r="AR2556" s="150"/>
      <c r="AS2556" s="150"/>
      <c r="AT2556" s="150"/>
      <c r="AU2556" s="150"/>
      <c r="AV2556" s="150"/>
      <c r="AW2556" s="150"/>
      <c r="AX2556" s="150"/>
      <c r="AY2556" s="150"/>
      <c r="AZ2556" s="150"/>
      <c r="BA2556" s="150"/>
      <c r="BB2556" s="150"/>
      <c r="BC2556" s="150"/>
      <c r="BD2556" s="150"/>
      <c r="BE2556" s="150"/>
      <c r="BF2556" s="150"/>
      <c r="BG2556" s="150"/>
      <c r="BH2556" s="150"/>
    </row>
    <row r="2557" spans="1:60" outlineLevel="1" x14ac:dyDescent="0.2">
      <c r="A2557" s="157"/>
      <c r="B2557" s="158"/>
      <c r="C2557" s="199" t="s">
        <v>833</v>
      </c>
      <c r="D2557" s="189"/>
      <c r="E2557" s="190">
        <v>1.64</v>
      </c>
      <c r="F2557" s="159"/>
      <c r="G2557" s="159"/>
      <c r="H2557" s="159"/>
      <c r="I2557" s="159"/>
      <c r="J2557" s="159"/>
      <c r="K2557" s="159"/>
      <c r="L2557" s="159"/>
      <c r="M2557" s="159"/>
      <c r="N2557" s="159"/>
      <c r="O2557" s="159"/>
      <c r="P2557" s="159"/>
      <c r="Q2557" s="159"/>
      <c r="R2557" s="159"/>
      <c r="S2557" s="159"/>
      <c r="T2557" s="159"/>
      <c r="U2557" s="159"/>
      <c r="V2557" s="159"/>
      <c r="W2557" s="159"/>
      <c r="X2557" s="159"/>
      <c r="Y2557" s="150"/>
      <c r="Z2557" s="150"/>
      <c r="AA2557" s="150"/>
      <c r="AB2557" s="150"/>
      <c r="AC2557" s="150"/>
      <c r="AD2557" s="150"/>
      <c r="AE2557" s="150"/>
      <c r="AF2557" s="150"/>
      <c r="AG2557" s="150" t="s">
        <v>247</v>
      </c>
      <c r="AH2557" s="150">
        <v>0</v>
      </c>
      <c r="AI2557" s="150"/>
      <c r="AJ2557" s="150"/>
      <c r="AK2557" s="150"/>
      <c r="AL2557" s="150"/>
      <c r="AM2557" s="150"/>
      <c r="AN2557" s="150"/>
      <c r="AO2557" s="150"/>
      <c r="AP2557" s="150"/>
      <c r="AQ2557" s="150"/>
      <c r="AR2557" s="150"/>
      <c r="AS2557" s="150"/>
      <c r="AT2557" s="150"/>
      <c r="AU2557" s="150"/>
      <c r="AV2557" s="150"/>
      <c r="AW2557" s="150"/>
      <c r="AX2557" s="150"/>
      <c r="AY2557" s="150"/>
      <c r="AZ2557" s="150"/>
      <c r="BA2557" s="150"/>
      <c r="BB2557" s="150"/>
      <c r="BC2557" s="150"/>
      <c r="BD2557" s="150"/>
      <c r="BE2557" s="150"/>
      <c r="BF2557" s="150"/>
      <c r="BG2557" s="150"/>
      <c r="BH2557" s="150"/>
    </row>
    <row r="2558" spans="1:60" outlineLevel="1" x14ac:dyDescent="0.2">
      <c r="A2558" s="167">
        <v>376</v>
      </c>
      <c r="B2558" s="168" t="s">
        <v>2147</v>
      </c>
      <c r="C2558" s="184" t="s">
        <v>2148</v>
      </c>
      <c r="D2558" s="169" t="s">
        <v>240</v>
      </c>
      <c r="E2558" s="170">
        <v>137.56</v>
      </c>
      <c r="F2558" s="171">
        <v>11.5</v>
      </c>
      <c r="G2558" s="172">
        <f>ROUND(E2558*F2558,2)</f>
        <v>1581.94</v>
      </c>
      <c r="H2558" s="171">
        <v>11.5</v>
      </c>
      <c r="I2558" s="172">
        <f>ROUND(E2558*H2558,2)</f>
        <v>1581.94</v>
      </c>
      <c r="J2558" s="171">
        <v>0</v>
      </c>
      <c r="K2558" s="172">
        <f>ROUND(E2558*J2558,2)</f>
        <v>0</v>
      </c>
      <c r="L2558" s="172">
        <v>21</v>
      </c>
      <c r="M2558" s="172">
        <f>G2558*(1+L2558/100)</f>
        <v>1914.1474000000001</v>
      </c>
      <c r="N2558" s="172">
        <v>1.1999999999999999E-3</v>
      </c>
      <c r="O2558" s="172">
        <f>ROUND(E2558*N2558,2)</f>
        <v>0.17</v>
      </c>
      <c r="P2558" s="172">
        <v>0</v>
      </c>
      <c r="Q2558" s="172">
        <f>ROUND(E2558*P2558,2)</f>
        <v>0</v>
      </c>
      <c r="R2558" s="172" t="s">
        <v>2114</v>
      </c>
      <c r="S2558" s="172" t="s">
        <v>201</v>
      </c>
      <c r="T2558" s="173" t="s">
        <v>201</v>
      </c>
      <c r="U2558" s="159">
        <v>0</v>
      </c>
      <c r="V2558" s="159">
        <f>ROUND(E2558*U2558,2)</f>
        <v>0</v>
      </c>
      <c r="W2558" s="159"/>
      <c r="X2558" s="159" t="s">
        <v>242</v>
      </c>
      <c r="Y2558" s="150"/>
      <c r="Z2558" s="150"/>
      <c r="AA2558" s="150"/>
      <c r="AB2558" s="150"/>
      <c r="AC2558" s="150"/>
      <c r="AD2558" s="150"/>
      <c r="AE2558" s="150"/>
      <c r="AF2558" s="150"/>
      <c r="AG2558" s="150" t="s">
        <v>243</v>
      </c>
      <c r="AH2558" s="150"/>
      <c r="AI2558" s="150"/>
      <c r="AJ2558" s="150"/>
      <c r="AK2558" s="150"/>
      <c r="AL2558" s="150"/>
      <c r="AM2558" s="150"/>
      <c r="AN2558" s="150"/>
      <c r="AO2558" s="150"/>
      <c r="AP2558" s="150"/>
      <c r="AQ2558" s="150"/>
      <c r="AR2558" s="150"/>
      <c r="AS2558" s="150"/>
      <c r="AT2558" s="150"/>
      <c r="AU2558" s="150"/>
      <c r="AV2558" s="150"/>
      <c r="AW2558" s="150"/>
      <c r="AX2558" s="150"/>
      <c r="AY2558" s="150"/>
      <c r="AZ2558" s="150"/>
      <c r="BA2558" s="150"/>
      <c r="BB2558" s="150"/>
      <c r="BC2558" s="150"/>
      <c r="BD2558" s="150"/>
      <c r="BE2558" s="150"/>
      <c r="BF2558" s="150"/>
      <c r="BG2558" s="150"/>
      <c r="BH2558" s="150"/>
    </row>
    <row r="2559" spans="1:60" outlineLevel="1" x14ac:dyDescent="0.2">
      <c r="A2559" s="157"/>
      <c r="B2559" s="158"/>
      <c r="C2559" s="199" t="s">
        <v>2115</v>
      </c>
      <c r="D2559" s="189"/>
      <c r="E2559" s="190">
        <v>137.56</v>
      </c>
      <c r="F2559" s="159"/>
      <c r="G2559" s="159"/>
      <c r="H2559" s="159"/>
      <c r="I2559" s="159"/>
      <c r="J2559" s="159"/>
      <c r="K2559" s="159"/>
      <c r="L2559" s="159"/>
      <c r="M2559" s="159"/>
      <c r="N2559" s="159"/>
      <c r="O2559" s="159"/>
      <c r="P2559" s="159"/>
      <c r="Q2559" s="159"/>
      <c r="R2559" s="159"/>
      <c r="S2559" s="159"/>
      <c r="T2559" s="159"/>
      <c r="U2559" s="159"/>
      <c r="V2559" s="159"/>
      <c r="W2559" s="159"/>
      <c r="X2559" s="159"/>
      <c r="Y2559" s="150"/>
      <c r="Z2559" s="150"/>
      <c r="AA2559" s="150"/>
      <c r="AB2559" s="150"/>
      <c r="AC2559" s="150"/>
      <c r="AD2559" s="150"/>
      <c r="AE2559" s="150"/>
      <c r="AF2559" s="150"/>
      <c r="AG2559" s="150" t="s">
        <v>247</v>
      </c>
      <c r="AH2559" s="150">
        <v>5</v>
      </c>
      <c r="AI2559" s="150"/>
      <c r="AJ2559" s="150"/>
      <c r="AK2559" s="150"/>
      <c r="AL2559" s="150"/>
      <c r="AM2559" s="150"/>
      <c r="AN2559" s="150"/>
      <c r="AO2559" s="150"/>
      <c r="AP2559" s="150"/>
      <c r="AQ2559" s="150"/>
      <c r="AR2559" s="150"/>
      <c r="AS2559" s="150"/>
      <c r="AT2559" s="150"/>
      <c r="AU2559" s="150"/>
      <c r="AV2559" s="150"/>
      <c r="AW2559" s="150"/>
      <c r="AX2559" s="150"/>
      <c r="AY2559" s="150"/>
      <c r="AZ2559" s="150"/>
      <c r="BA2559" s="150"/>
      <c r="BB2559" s="150"/>
      <c r="BC2559" s="150"/>
      <c r="BD2559" s="150"/>
      <c r="BE2559" s="150"/>
      <c r="BF2559" s="150"/>
      <c r="BG2559" s="150"/>
      <c r="BH2559" s="150"/>
    </row>
    <row r="2560" spans="1:60" ht="22.5" outlineLevel="1" x14ac:dyDescent="0.2">
      <c r="A2560" s="167">
        <v>377</v>
      </c>
      <c r="B2560" s="168" t="s">
        <v>2149</v>
      </c>
      <c r="C2560" s="184" t="s">
        <v>2150</v>
      </c>
      <c r="D2560" s="169" t="s">
        <v>240</v>
      </c>
      <c r="E2560" s="170">
        <v>153.86218</v>
      </c>
      <c r="F2560" s="171">
        <v>590</v>
      </c>
      <c r="G2560" s="172">
        <f>ROUND(E2560*F2560,2)</f>
        <v>90778.69</v>
      </c>
      <c r="H2560" s="171">
        <v>590</v>
      </c>
      <c r="I2560" s="172">
        <f>ROUND(E2560*H2560,2)</f>
        <v>90778.69</v>
      </c>
      <c r="J2560" s="171">
        <v>0</v>
      </c>
      <c r="K2560" s="172">
        <f>ROUND(E2560*J2560,2)</f>
        <v>0</v>
      </c>
      <c r="L2560" s="172">
        <v>21</v>
      </c>
      <c r="M2560" s="172">
        <f>G2560*(1+L2560/100)</f>
        <v>109842.21490000001</v>
      </c>
      <c r="N2560" s="172">
        <v>1.9199999999999998E-2</v>
      </c>
      <c r="O2560" s="172">
        <f>ROUND(E2560*N2560,2)</f>
        <v>2.95</v>
      </c>
      <c r="P2560" s="172">
        <v>0</v>
      </c>
      <c r="Q2560" s="172">
        <f>ROUND(E2560*P2560,2)</f>
        <v>0</v>
      </c>
      <c r="R2560" s="172"/>
      <c r="S2560" s="172" t="s">
        <v>438</v>
      </c>
      <c r="T2560" s="173" t="s">
        <v>201</v>
      </c>
      <c r="U2560" s="159">
        <v>0</v>
      </c>
      <c r="V2560" s="159">
        <f>ROUND(E2560*U2560,2)</f>
        <v>0</v>
      </c>
      <c r="W2560" s="159"/>
      <c r="X2560" s="159" t="s">
        <v>340</v>
      </c>
      <c r="Y2560" s="150"/>
      <c r="Z2560" s="150"/>
      <c r="AA2560" s="150"/>
      <c r="AB2560" s="150"/>
      <c r="AC2560" s="150"/>
      <c r="AD2560" s="150"/>
      <c r="AE2560" s="150"/>
      <c r="AF2560" s="150"/>
      <c r="AG2560" s="150" t="s">
        <v>341</v>
      </c>
      <c r="AH2560" s="150"/>
      <c r="AI2560" s="150"/>
      <c r="AJ2560" s="150"/>
      <c r="AK2560" s="150"/>
      <c r="AL2560" s="150"/>
      <c r="AM2560" s="150"/>
      <c r="AN2560" s="150"/>
      <c r="AO2560" s="150"/>
      <c r="AP2560" s="150"/>
      <c r="AQ2560" s="150"/>
      <c r="AR2560" s="150"/>
      <c r="AS2560" s="150"/>
      <c r="AT2560" s="150"/>
      <c r="AU2560" s="150"/>
      <c r="AV2560" s="150"/>
      <c r="AW2560" s="150"/>
      <c r="AX2560" s="150"/>
      <c r="AY2560" s="150"/>
      <c r="AZ2560" s="150"/>
      <c r="BA2560" s="150"/>
      <c r="BB2560" s="150"/>
      <c r="BC2560" s="150"/>
      <c r="BD2560" s="150"/>
      <c r="BE2560" s="150"/>
      <c r="BF2560" s="150"/>
      <c r="BG2560" s="150"/>
      <c r="BH2560" s="150"/>
    </row>
    <row r="2561" spans="1:60" outlineLevel="1" x14ac:dyDescent="0.2">
      <c r="A2561" s="157"/>
      <c r="B2561" s="158"/>
      <c r="C2561" s="199" t="s">
        <v>2115</v>
      </c>
      <c r="D2561" s="189"/>
      <c r="E2561" s="190">
        <v>137.56</v>
      </c>
      <c r="F2561" s="159"/>
      <c r="G2561" s="159"/>
      <c r="H2561" s="159"/>
      <c r="I2561" s="159"/>
      <c r="J2561" s="159"/>
      <c r="K2561" s="159"/>
      <c r="L2561" s="159"/>
      <c r="M2561" s="159"/>
      <c r="N2561" s="159"/>
      <c r="O2561" s="159"/>
      <c r="P2561" s="159"/>
      <c r="Q2561" s="159"/>
      <c r="R2561" s="159"/>
      <c r="S2561" s="159"/>
      <c r="T2561" s="159"/>
      <c r="U2561" s="159"/>
      <c r="V2561" s="159"/>
      <c r="W2561" s="159"/>
      <c r="X2561" s="159"/>
      <c r="Y2561" s="150"/>
      <c r="Z2561" s="150"/>
      <c r="AA2561" s="150"/>
      <c r="AB2561" s="150"/>
      <c r="AC2561" s="150"/>
      <c r="AD2561" s="150"/>
      <c r="AE2561" s="150"/>
      <c r="AF2561" s="150"/>
      <c r="AG2561" s="150" t="s">
        <v>247</v>
      </c>
      <c r="AH2561" s="150">
        <v>5</v>
      </c>
      <c r="AI2561" s="150"/>
      <c r="AJ2561" s="150"/>
      <c r="AK2561" s="150"/>
      <c r="AL2561" s="150"/>
      <c r="AM2561" s="150"/>
      <c r="AN2561" s="150"/>
      <c r="AO2561" s="150"/>
      <c r="AP2561" s="150"/>
      <c r="AQ2561" s="150"/>
      <c r="AR2561" s="150"/>
      <c r="AS2561" s="150"/>
      <c r="AT2561" s="150"/>
      <c r="AU2561" s="150"/>
      <c r="AV2561" s="150"/>
      <c r="AW2561" s="150"/>
      <c r="AX2561" s="150"/>
      <c r="AY2561" s="150"/>
      <c r="AZ2561" s="150"/>
      <c r="BA2561" s="150"/>
      <c r="BB2561" s="150"/>
      <c r="BC2561" s="150"/>
      <c r="BD2561" s="150"/>
      <c r="BE2561" s="150"/>
      <c r="BF2561" s="150"/>
      <c r="BG2561" s="150"/>
      <c r="BH2561" s="150"/>
    </row>
    <row r="2562" spans="1:60" outlineLevel="1" x14ac:dyDescent="0.2">
      <c r="A2562" s="157"/>
      <c r="B2562" s="158"/>
      <c r="C2562" s="199" t="s">
        <v>2151</v>
      </c>
      <c r="D2562" s="189"/>
      <c r="E2562" s="190"/>
      <c r="F2562" s="159"/>
      <c r="G2562" s="159"/>
      <c r="H2562" s="159"/>
      <c r="I2562" s="159"/>
      <c r="J2562" s="159"/>
      <c r="K2562" s="159"/>
      <c r="L2562" s="159"/>
      <c r="M2562" s="159"/>
      <c r="N2562" s="159"/>
      <c r="O2562" s="159"/>
      <c r="P2562" s="159"/>
      <c r="Q2562" s="159"/>
      <c r="R2562" s="159"/>
      <c r="S2562" s="159"/>
      <c r="T2562" s="159"/>
      <c r="U2562" s="159"/>
      <c r="V2562" s="159"/>
      <c r="W2562" s="159"/>
      <c r="X2562" s="159"/>
      <c r="Y2562" s="150"/>
      <c r="Z2562" s="150"/>
      <c r="AA2562" s="150"/>
      <c r="AB2562" s="150"/>
      <c r="AC2562" s="150"/>
      <c r="AD2562" s="150"/>
      <c r="AE2562" s="150"/>
      <c r="AF2562" s="150"/>
      <c r="AG2562" s="150" t="s">
        <v>247</v>
      </c>
      <c r="AH2562" s="150">
        <v>0</v>
      </c>
      <c r="AI2562" s="150"/>
      <c r="AJ2562" s="150"/>
      <c r="AK2562" s="150"/>
      <c r="AL2562" s="150"/>
      <c r="AM2562" s="150"/>
      <c r="AN2562" s="150"/>
      <c r="AO2562" s="150"/>
      <c r="AP2562" s="150"/>
      <c r="AQ2562" s="150"/>
      <c r="AR2562" s="150"/>
      <c r="AS2562" s="150"/>
      <c r="AT2562" s="150"/>
      <c r="AU2562" s="150"/>
      <c r="AV2562" s="150"/>
      <c r="AW2562" s="150"/>
      <c r="AX2562" s="150"/>
      <c r="AY2562" s="150"/>
      <c r="AZ2562" s="150"/>
      <c r="BA2562" s="150"/>
      <c r="BB2562" s="150"/>
      <c r="BC2562" s="150"/>
      <c r="BD2562" s="150"/>
      <c r="BE2562" s="150"/>
      <c r="BF2562" s="150"/>
      <c r="BG2562" s="150"/>
      <c r="BH2562" s="150"/>
    </row>
    <row r="2563" spans="1:60" outlineLevel="1" x14ac:dyDescent="0.2">
      <c r="A2563" s="157"/>
      <c r="B2563" s="158"/>
      <c r="C2563" s="199" t="s">
        <v>2152</v>
      </c>
      <c r="D2563" s="189"/>
      <c r="E2563" s="190">
        <v>7.593</v>
      </c>
      <c r="F2563" s="159"/>
      <c r="G2563" s="159"/>
      <c r="H2563" s="159"/>
      <c r="I2563" s="159"/>
      <c r="J2563" s="159"/>
      <c r="K2563" s="159"/>
      <c r="L2563" s="159"/>
      <c r="M2563" s="159"/>
      <c r="N2563" s="159"/>
      <c r="O2563" s="159"/>
      <c r="P2563" s="159"/>
      <c r="Q2563" s="159"/>
      <c r="R2563" s="159"/>
      <c r="S2563" s="159"/>
      <c r="T2563" s="159"/>
      <c r="U2563" s="159"/>
      <c r="V2563" s="159"/>
      <c r="W2563" s="159"/>
      <c r="X2563" s="159"/>
      <c r="Y2563" s="150"/>
      <c r="Z2563" s="150"/>
      <c r="AA2563" s="150"/>
      <c r="AB2563" s="150"/>
      <c r="AC2563" s="150"/>
      <c r="AD2563" s="150"/>
      <c r="AE2563" s="150"/>
      <c r="AF2563" s="150"/>
      <c r="AG2563" s="150" t="s">
        <v>247</v>
      </c>
      <c r="AH2563" s="150">
        <v>5</v>
      </c>
      <c r="AI2563" s="150"/>
      <c r="AJ2563" s="150"/>
      <c r="AK2563" s="150"/>
      <c r="AL2563" s="150"/>
      <c r="AM2563" s="150"/>
      <c r="AN2563" s="150"/>
      <c r="AO2563" s="150"/>
      <c r="AP2563" s="150"/>
      <c r="AQ2563" s="150"/>
      <c r="AR2563" s="150"/>
      <c r="AS2563" s="150"/>
      <c r="AT2563" s="150"/>
      <c r="AU2563" s="150"/>
      <c r="AV2563" s="150"/>
      <c r="AW2563" s="150"/>
      <c r="AX2563" s="150"/>
      <c r="AY2563" s="150"/>
      <c r="AZ2563" s="150"/>
      <c r="BA2563" s="150"/>
      <c r="BB2563" s="150"/>
      <c r="BC2563" s="150"/>
      <c r="BD2563" s="150"/>
      <c r="BE2563" s="150"/>
      <c r="BF2563" s="150"/>
      <c r="BG2563" s="150"/>
      <c r="BH2563" s="150"/>
    </row>
    <row r="2564" spans="1:60" outlineLevel="1" x14ac:dyDescent="0.2">
      <c r="A2564" s="157"/>
      <c r="B2564" s="158"/>
      <c r="C2564" s="200" t="s">
        <v>2153</v>
      </c>
      <c r="D2564" s="191"/>
      <c r="E2564" s="192">
        <v>8.7091799999999999</v>
      </c>
      <c r="F2564" s="159"/>
      <c r="G2564" s="159"/>
      <c r="H2564" s="159"/>
      <c r="I2564" s="159"/>
      <c r="J2564" s="159"/>
      <c r="K2564" s="159"/>
      <c r="L2564" s="159"/>
      <c r="M2564" s="159"/>
      <c r="N2564" s="159"/>
      <c r="O2564" s="159"/>
      <c r="P2564" s="159"/>
      <c r="Q2564" s="159"/>
      <c r="R2564" s="159"/>
      <c r="S2564" s="159"/>
      <c r="T2564" s="159"/>
      <c r="U2564" s="159"/>
      <c r="V2564" s="159"/>
      <c r="W2564" s="159"/>
      <c r="X2564" s="159"/>
      <c r="Y2564" s="150"/>
      <c r="Z2564" s="150"/>
      <c r="AA2564" s="150"/>
      <c r="AB2564" s="150"/>
      <c r="AC2564" s="150"/>
      <c r="AD2564" s="150"/>
      <c r="AE2564" s="150"/>
      <c r="AF2564" s="150"/>
      <c r="AG2564" s="150" t="s">
        <v>247</v>
      </c>
      <c r="AH2564" s="150">
        <v>4</v>
      </c>
      <c r="AI2564" s="150"/>
      <c r="AJ2564" s="150"/>
      <c r="AK2564" s="150"/>
      <c r="AL2564" s="150"/>
      <c r="AM2564" s="150"/>
      <c r="AN2564" s="150"/>
      <c r="AO2564" s="150"/>
      <c r="AP2564" s="150"/>
      <c r="AQ2564" s="150"/>
      <c r="AR2564" s="150"/>
      <c r="AS2564" s="150"/>
      <c r="AT2564" s="150"/>
      <c r="AU2564" s="150"/>
      <c r="AV2564" s="150"/>
      <c r="AW2564" s="150"/>
      <c r="AX2564" s="150"/>
      <c r="AY2564" s="150"/>
      <c r="AZ2564" s="150"/>
      <c r="BA2564" s="150"/>
      <c r="BB2564" s="150"/>
      <c r="BC2564" s="150"/>
      <c r="BD2564" s="150"/>
      <c r="BE2564" s="150"/>
      <c r="BF2564" s="150"/>
      <c r="BG2564" s="150"/>
      <c r="BH2564" s="150"/>
    </row>
    <row r="2565" spans="1:60" outlineLevel="1" x14ac:dyDescent="0.2">
      <c r="A2565" s="167">
        <v>378</v>
      </c>
      <c r="B2565" s="168" t="s">
        <v>2154</v>
      </c>
      <c r="C2565" s="184" t="s">
        <v>2155</v>
      </c>
      <c r="D2565" s="169" t="s">
        <v>368</v>
      </c>
      <c r="E2565" s="170">
        <v>4.1381600000000001</v>
      </c>
      <c r="F2565" s="171">
        <v>582</v>
      </c>
      <c r="G2565" s="172">
        <f>ROUND(E2565*F2565,2)</f>
        <v>2408.41</v>
      </c>
      <c r="H2565" s="171">
        <v>0</v>
      </c>
      <c r="I2565" s="172">
        <f>ROUND(E2565*H2565,2)</f>
        <v>0</v>
      </c>
      <c r="J2565" s="171">
        <v>582</v>
      </c>
      <c r="K2565" s="172">
        <f>ROUND(E2565*J2565,2)</f>
        <v>2408.41</v>
      </c>
      <c r="L2565" s="172">
        <v>21</v>
      </c>
      <c r="M2565" s="172">
        <f>G2565*(1+L2565/100)</f>
        <v>2914.1760999999997</v>
      </c>
      <c r="N2565" s="172">
        <v>0</v>
      </c>
      <c r="O2565" s="172">
        <f>ROUND(E2565*N2565,2)</f>
        <v>0</v>
      </c>
      <c r="P2565" s="172">
        <v>0</v>
      </c>
      <c r="Q2565" s="172">
        <f>ROUND(E2565*P2565,2)</f>
        <v>0</v>
      </c>
      <c r="R2565" s="172" t="s">
        <v>2114</v>
      </c>
      <c r="S2565" s="172" t="s">
        <v>201</v>
      </c>
      <c r="T2565" s="173" t="s">
        <v>201</v>
      </c>
      <c r="U2565" s="159">
        <v>1.2649999999999999</v>
      </c>
      <c r="V2565" s="159">
        <f>ROUND(E2565*U2565,2)</f>
        <v>5.23</v>
      </c>
      <c r="W2565" s="159"/>
      <c r="X2565" s="159" t="s">
        <v>1399</v>
      </c>
      <c r="Y2565" s="150"/>
      <c r="Z2565" s="150"/>
      <c r="AA2565" s="150"/>
      <c r="AB2565" s="150"/>
      <c r="AC2565" s="150"/>
      <c r="AD2565" s="150"/>
      <c r="AE2565" s="150"/>
      <c r="AF2565" s="150"/>
      <c r="AG2565" s="150" t="s">
        <v>1400</v>
      </c>
      <c r="AH2565" s="150"/>
      <c r="AI2565" s="150"/>
      <c r="AJ2565" s="150"/>
      <c r="AK2565" s="150"/>
      <c r="AL2565" s="150"/>
      <c r="AM2565" s="150"/>
      <c r="AN2565" s="150"/>
      <c r="AO2565" s="150"/>
      <c r="AP2565" s="150"/>
      <c r="AQ2565" s="150"/>
      <c r="AR2565" s="150"/>
      <c r="AS2565" s="150"/>
      <c r="AT2565" s="150"/>
      <c r="AU2565" s="150"/>
      <c r="AV2565" s="150"/>
      <c r="AW2565" s="150"/>
      <c r="AX2565" s="150"/>
      <c r="AY2565" s="150"/>
      <c r="AZ2565" s="150"/>
      <c r="BA2565" s="150"/>
      <c r="BB2565" s="150"/>
      <c r="BC2565" s="150"/>
      <c r="BD2565" s="150"/>
      <c r="BE2565" s="150"/>
      <c r="BF2565" s="150"/>
      <c r="BG2565" s="150"/>
      <c r="BH2565" s="150"/>
    </row>
    <row r="2566" spans="1:60" outlineLevel="1" x14ac:dyDescent="0.2">
      <c r="A2566" s="157"/>
      <c r="B2566" s="158"/>
      <c r="C2566" s="273" t="s">
        <v>1533</v>
      </c>
      <c r="D2566" s="274"/>
      <c r="E2566" s="274"/>
      <c r="F2566" s="274"/>
      <c r="G2566" s="274"/>
      <c r="H2566" s="159"/>
      <c r="I2566" s="159"/>
      <c r="J2566" s="159"/>
      <c r="K2566" s="159"/>
      <c r="L2566" s="159"/>
      <c r="M2566" s="159"/>
      <c r="N2566" s="159"/>
      <c r="O2566" s="159"/>
      <c r="P2566" s="159"/>
      <c r="Q2566" s="159"/>
      <c r="R2566" s="159"/>
      <c r="S2566" s="159"/>
      <c r="T2566" s="159"/>
      <c r="U2566" s="159"/>
      <c r="V2566" s="159"/>
      <c r="W2566" s="159"/>
      <c r="X2566" s="159"/>
      <c r="Y2566" s="150"/>
      <c r="Z2566" s="150"/>
      <c r="AA2566" s="150"/>
      <c r="AB2566" s="150"/>
      <c r="AC2566" s="150"/>
      <c r="AD2566" s="150"/>
      <c r="AE2566" s="150"/>
      <c r="AF2566" s="150"/>
      <c r="AG2566" s="150" t="s">
        <v>245</v>
      </c>
      <c r="AH2566" s="150"/>
      <c r="AI2566" s="150"/>
      <c r="AJ2566" s="150"/>
      <c r="AK2566" s="150"/>
      <c r="AL2566" s="150"/>
      <c r="AM2566" s="150"/>
      <c r="AN2566" s="150"/>
      <c r="AO2566" s="150"/>
      <c r="AP2566" s="150"/>
      <c r="AQ2566" s="150"/>
      <c r="AR2566" s="150"/>
      <c r="AS2566" s="150"/>
      <c r="AT2566" s="150"/>
      <c r="AU2566" s="150"/>
      <c r="AV2566" s="150"/>
      <c r="AW2566" s="150"/>
      <c r="AX2566" s="150"/>
      <c r="AY2566" s="150"/>
      <c r="AZ2566" s="150"/>
      <c r="BA2566" s="150"/>
      <c r="BB2566" s="150"/>
      <c r="BC2566" s="150"/>
      <c r="BD2566" s="150"/>
      <c r="BE2566" s="150"/>
      <c r="BF2566" s="150"/>
      <c r="BG2566" s="150"/>
      <c r="BH2566" s="150"/>
    </row>
    <row r="2567" spans="1:60" outlineLevel="1" x14ac:dyDescent="0.2">
      <c r="A2567" s="157"/>
      <c r="B2567" s="158"/>
      <c r="C2567" s="199" t="s">
        <v>1402</v>
      </c>
      <c r="D2567" s="189"/>
      <c r="E2567" s="190"/>
      <c r="F2567" s="159"/>
      <c r="G2567" s="159"/>
      <c r="H2567" s="159"/>
      <c r="I2567" s="159"/>
      <c r="J2567" s="159"/>
      <c r="K2567" s="159"/>
      <c r="L2567" s="159"/>
      <c r="M2567" s="159"/>
      <c r="N2567" s="159"/>
      <c r="O2567" s="159"/>
      <c r="P2567" s="159"/>
      <c r="Q2567" s="159"/>
      <c r="R2567" s="159"/>
      <c r="S2567" s="159"/>
      <c r="T2567" s="159"/>
      <c r="U2567" s="159"/>
      <c r="V2567" s="159"/>
      <c r="W2567" s="159"/>
      <c r="X2567" s="159"/>
      <c r="Y2567" s="150"/>
      <c r="Z2567" s="150"/>
      <c r="AA2567" s="150"/>
      <c r="AB2567" s="150"/>
      <c r="AC2567" s="150"/>
      <c r="AD2567" s="150"/>
      <c r="AE2567" s="150"/>
      <c r="AF2567" s="150"/>
      <c r="AG2567" s="150" t="s">
        <v>247</v>
      </c>
      <c r="AH2567" s="150">
        <v>0</v>
      </c>
      <c r="AI2567" s="150"/>
      <c r="AJ2567" s="150"/>
      <c r="AK2567" s="150"/>
      <c r="AL2567" s="150"/>
      <c r="AM2567" s="150"/>
      <c r="AN2567" s="150"/>
      <c r="AO2567" s="150"/>
      <c r="AP2567" s="150"/>
      <c r="AQ2567" s="150"/>
      <c r="AR2567" s="150"/>
      <c r="AS2567" s="150"/>
      <c r="AT2567" s="150"/>
      <c r="AU2567" s="150"/>
      <c r="AV2567" s="150"/>
      <c r="AW2567" s="150"/>
      <c r="AX2567" s="150"/>
      <c r="AY2567" s="150"/>
      <c r="AZ2567" s="150"/>
      <c r="BA2567" s="150"/>
      <c r="BB2567" s="150"/>
      <c r="BC2567" s="150"/>
      <c r="BD2567" s="150"/>
      <c r="BE2567" s="150"/>
      <c r="BF2567" s="150"/>
      <c r="BG2567" s="150"/>
      <c r="BH2567" s="150"/>
    </row>
    <row r="2568" spans="1:60" outlineLevel="1" x14ac:dyDescent="0.2">
      <c r="A2568" s="157"/>
      <c r="B2568" s="158"/>
      <c r="C2568" s="199" t="s">
        <v>2156</v>
      </c>
      <c r="D2568" s="189"/>
      <c r="E2568" s="190"/>
      <c r="F2568" s="159"/>
      <c r="G2568" s="159"/>
      <c r="H2568" s="159"/>
      <c r="I2568" s="159"/>
      <c r="J2568" s="159"/>
      <c r="K2568" s="159"/>
      <c r="L2568" s="159"/>
      <c r="M2568" s="159"/>
      <c r="N2568" s="159"/>
      <c r="O2568" s="159"/>
      <c r="P2568" s="159"/>
      <c r="Q2568" s="159"/>
      <c r="R2568" s="159"/>
      <c r="S2568" s="159"/>
      <c r="T2568" s="159"/>
      <c r="U2568" s="159"/>
      <c r="V2568" s="159"/>
      <c r="W2568" s="159"/>
      <c r="X2568" s="159"/>
      <c r="Y2568" s="150"/>
      <c r="Z2568" s="150"/>
      <c r="AA2568" s="150"/>
      <c r="AB2568" s="150"/>
      <c r="AC2568" s="150"/>
      <c r="AD2568" s="150"/>
      <c r="AE2568" s="150"/>
      <c r="AF2568" s="150"/>
      <c r="AG2568" s="150" t="s">
        <v>247</v>
      </c>
      <c r="AH2568" s="150">
        <v>0</v>
      </c>
      <c r="AI2568" s="150"/>
      <c r="AJ2568" s="150"/>
      <c r="AK2568" s="150"/>
      <c r="AL2568" s="150"/>
      <c r="AM2568" s="150"/>
      <c r="AN2568" s="150"/>
      <c r="AO2568" s="150"/>
      <c r="AP2568" s="150"/>
      <c r="AQ2568" s="150"/>
      <c r="AR2568" s="150"/>
      <c r="AS2568" s="150"/>
      <c r="AT2568" s="150"/>
      <c r="AU2568" s="150"/>
      <c r="AV2568" s="150"/>
      <c r="AW2568" s="150"/>
      <c r="AX2568" s="150"/>
      <c r="AY2568" s="150"/>
      <c r="AZ2568" s="150"/>
      <c r="BA2568" s="150"/>
      <c r="BB2568" s="150"/>
      <c r="BC2568" s="150"/>
      <c r="BD2568" s="150"/>
      <c r="BE2568" s="150"/>
      <c r="BF2568" s="150"/>
      <c r="BG2568" s="150"/>
      <c r="BH2568" s="150"/>
    </row>
    <row r="2569" spans="1:60" outlineLevel="1" x14ac:dyDescent="0.2">
      <c r="A2569" s="157"/>
      <c r="B2569" s="158"/>
      <c r="C2569" s="199" t="s">
        <v>2157</v>
      </c>
      <c r="D2569" s="189"/>
      <c r="E2569" s="190">
        <v>4.1381600000000001</v>
      </c>
      <c r="F2569" s="159"/>
      <c r="G2569" s="159"/>
      <c r="H2569" s="159"/>
      <c r="I2569" s="159"/>
      <c r="J2569" s="159"/>
      <c r="K2569" s="159"/>
      <c r="L2569" s="159"/>
      <c r="M2569" s="159"/>
      <c r="N2569" s="159"/>
      <c r="O2569" s="159"/>
      <c r="P2569" s="159"/>
      <c r="Q2569" s="159"/>
      <c r="R2569" s="159"/>
      <c r="S2569" s="159"/>
      <c r="T2569" s="159"/>
      <c r="U2569" s="159"/>
      <c r="V2569" s="159"/>
      <c r="W2569" s="159"/>
      <c r="X2569" s="159"/>
      <c r="Y2569" s="150"/>
      <c r="Z2569" s="150"/>
      <c r="AA2569" s="150"/>
      <c r="AB2569" s="150"/>
      <c r="AC2569" s="150"/>
      <c r="AD2569" s="150"/>
      <c r="AE2569" s="150"/>
      <c r="AF2569" s="150"/>
      <c r="AG2569" s="150" t="s">
        <v>247</v>
      </c>
      <c r="AH2569" s="150">
        <v>0</v>
      </c>
      <c r="AI2569" s="150"/>
      <c r="AJ2569" s="150"/>
      <c r="AK2569" s="150"/>
      <c r="AL2569" s="150"/>
      <c r="AM2569" s="150"/>
      <c r="AN2569" s="150"/>
      <c r="AO2569" s="150"/>
      <c r="AP2569" s="150"/>
      <c r="AQ2569" s="150"/>
      <c r="AR2569" s="150"/>
      <c r="AS2569" s="150"/>
      <c r="AT2569" s="150"/>
      <c r="AU2569" s="150"/>
      <c r="AV2569" s="150"/>
      <c r="AW2569" s="150"/>
      <c r="AX2569" s="150"/>
      <c r="AY2569" s="150"/>
      <c r="AZ2569" s="150"/>
      <c r="BA2569" s="150"/>
      <c r="BB2569" s="150"/>
      <c r="BC2569" s="150"/>
      <c r="BD2569" s="150"/>
      <c r="BE2569" s="150"/>
      <c r="BF2569" s="150"/>
      <c r="BG2569" s="150"/>
      <c r="BH2569" s="150"/>
    </row>
    <row r="2570" spans="1:60" x14ac:dyDescent="0.2">
      <c r="A2570" s="161" t="s">
        <v>196</v>
      </c>
      <c r="B2570" s="162" t="s">
        <v>145</v>
      </c>
      <c r="C2570" s="183" t="s">
        <v>146</v>
      </c>
      <c r="D2570" s="163"/>
      <c r="E2570" s="164"/>
      <c r="F2570" s="165"/>
      <c r="G2570" s="165">
        <f>SUMIF(AG2571:AG2604,"&lt;&gt;NOR",G2571:G2604)</f>
        <v>34382.799999999996</v>
      </c>
      <c r="H2570" s="165"/>
      <c r="I2570" s="165">
        <f>SUM(I2571:I2604)</f>
        <v>25298.350000000002</v>
      </c>
      <c r="J2570" s="165"/>
      <c r="K2570" s="165">
        <f>SUM(K2571:K2604)</f>
        <v>9084.4599999999991</v>
      </c>
      <c r="L2570" s="165"/>
      <c r="M2570" s="165">
        <f>SUM(M2571:M2604)</f>
        <v>41603.188000000002</v>
      </c>
      <c r="N2570" s="165"/>
      <c r="O2570" s="165">
        <f>SUM(O2571:O2604)</f>
        <v>0.16</v>
      </c>
      <c r="P2570" s="165"/>
      <c r="Q2570" s="165">
        <f>SUM(Q2571:Q2604)</f>
        <v>0.01</v>
      </c>
      <c r="R2570" s="165"/>
      <c r="S2570" s="165"/>
      <c r="T2570" s="166"/>
      <c r="U2570" s="160"/>
      <c r="V2570" s="160">
        <f>SUM(V2571:V2604)</f>
        <v>16.54</v>
      </c>
      <c r="W2570" s="160"/>
      <c r="X2570" s="160"/>
      <c r="AG2570" t="s">
        <v>197</v>
      </c>
    </row>
    <row r="2571" spans="1:60" outlineLevel="1" x14ac:dyDescent="0.2">
      <c r="A2571" s="167">
        <v>379</v>
      </c>
      <c r="B2571" s="168" t="s">
        <v>2158</v>
      </c>
      <c r="C2571" s="184" t="s">
        <v>2159</v>
      </c>
      <c r="D2571" s="169" t="s">
        <v>240</v>
      </c>
      <c r="E2571" s="170">
        <v>22.43</v>
      </c>
      <c r="F2571" s="171">
        <v>72.2</v>
      </c>
      <c r="G2571" s="172">
        <f>ROUND(E2571*F2571,2)</f>
        <v>1619.45</v>
      </c>
      <c r="H2571" s="171">
        <v>0</v>
      </c>
      <c r="I2571" s="172">
        <f>ROUND(E2571*H2571,2)</f>
        <v>0</v>
      </c>
      <c r="J2571" s="171">
        <v>72.2</v>
      </c>
      <c r="K2571" s="172">
        <f>ROUND(E2571*J2571,2)</f>
        <v>1619.45</v>
      </c>
      <c r="L2571" s="172">
        <v>21</v>
      </c>
      <c r="M2571" s="172">
        <f>G2571*(1+L2571/100)</f>
        <v>1959.5345</v>
      </c>
      <c r="N2571" s="172">
        <v>0</v>
      </c>
      <c r="O2571" s="172">
        <f>ROUND(E2571*N2571,2)</f>
        <v>0</v>
      </c>
      <c r="P2571" s="172">
        <v>0</v>
      </c>
      <c r="Q2571" s="172">
        <f>ROUND(E2571*P2571,2)</f>
        <v>0</v>
      </c>
      <c r="R2571" s="172" t="s">
        <v>2160</v>
      </c>
      <c r="S2571" s="172" t="s">
        <v>201</v>
      </c>
      <c r="T2571" s="173" t="s">
        <v>201</v>
      </c>
      <c r="U2571" s="159">
        <v>0.14699999999999999</v>
      </c>
      <c r="V2571" s="159">
        <f>ROUND(E2571*U2571,2)</f>
        <v>3.3</v>
      </c>
      <c r="W2571" s="159"/>
      <c r="X2571" s="159" t="s">
        <v>242</v>
      </c>
      <c r="Y2571" s="150"/>
      <c r="Z2571" s="150"/>
      <c r="AA2571" s="150"/>
      <c r="AB2571" s="150"/>
      <c r="AC2571" s="150"/>
      <c r="AD2571" s="150"/>
      <c r="AE2571" s="150"/>
      <c r="AF2571" s="150"/>
      <c r="AG2571" s="150" t="s">
        <v>243</v>
      </c>
      <c r="AH2571" s="150"/>
      <c r="AI2571" s="150"/>
      <c r="AJ2571" s="150"/>
      <c r="AK2571" s="150"/>
      <c r="AL2571" s="150"/>
      <c r="AM2571" s="150"/>
      <c r="AN2571" s="150"/>
      <c r="AO2571" s="150"/>
      <c r="AP2571" s="150"/>
      <c r="AQ2571" s="150"/>
      <c r="AR2571" s="150"/>
      <c r="AS2571" s="150"/>
      <c r="AT2571" s="150"/>
      <c r="AU2571" s="150"/>
      <c r="AV2571" s="150"/>
      <c r="AW2571" s="150"/>
      <c r="AX2571" s="150"/>
      <c r="AY2571" s="150"/>
      <c r="AZ2571" s="150"/>
      <c r="BA2571" s="150"/>
      <c r="BB2571" s="150"/>
      <c r="BC2571" s="150"/>
      <c r="BD2571" s="150"/>
      <c r="BE2571" s="150"/>
      <c r="BF2571" s="150"/>
      <c r="BG2571" s="150"/>
      <c r="BH2571" s="150"/>
    </row>
    <row r="2572" spans="1:60" outlineLevel="1" x14ac:dyDescent="0.2">
      <c r="A2572" s="157"/>
      <c r="B2572" s="158"/>
      <c r="C2572" s="273" t="s">
        <v>2161</v>
      </c>
      <c r="D2572" s="274"/>
      <c r="E2572" s="274"/>
      <c r="F2572" s="274"/>
      <c r="G2572" s="274"/>
      <c r="H2572" s="159"/>
      <c r="I2572" s="159"/>
      <c r="J2572" s="159"/>
      <c r="K2572" s="159"/>
      <c r="L2572" s="159"/>
      <c r="M2572" s="159"/>
      <c r="N2572" s="159"/>
      <c r="O2572" s="159"/>
      <c r="P2572" s="159"/>
      <c r="Q2572" s="159"/>
      <c r="R2572" s="159"/>
      <c r="S2572" s="159"/>
      <c r="T2572" s="159"/>
      <c r="U2572" s="159"/>
      <c r="V2572" s="159"/>
      <c r="W2572" s="159"/>
      <c r="X2572" s="159"/>
      <c r="Y2572" s="150"/>
      <c r="Z2572" s="150"/>
      <c r="AA2572" s="150"/>
      <c r="AB2572" s="150"/>
      <c r="AC2572" s="150"/>
      <c r="AD2572" s="150"/>
      <c r="AE2572" s="150"/>
      <c r="AF2572" s="150"/>
      <c r="AG2572" s="150" t="s">
        <v>245</v>
      </c>
      <c r="AH2572" s="150"/>
      <c r="AI2572" s="150"/>
      <c r="AJ2572" s="150"/>
      <c r="AK2572" s="150"/>
      <c r="AL2572" s="150"/>
      <c r="AM2572" s="150"/>
      <c r="AN2572" s="150"/>
      <c r="AO2572" s="150"/>
      <c r="AP2572" s="150"/>
      <c r="AQ2572" s="150"/>
      <c r="AR2572" s="150"/>
      <c r="AS2572" s="150"/>
      <c r="AT2572" s="150"/>
      <c r="AU2572" s="150"/>
      <c r="AV2572" s="150"/>
      <c r="AW2572" s="150"/>
      <c r="AX2572" s="150"/>
      <c r="AY2572" s="150"/>
      <c r="AZ2572" s="150"/>
      <c r="BA2572" s="150"/>
      <c r="BB2572" s="150"/>
      <c r="BC2572" s="150"/>
      <c r="BD2572" s="150"/>
      <c r="BE2572" s="150"/>
      <c r="BF2572" s="150"/>
      <c r="BG2572" s="150"/>
      <c r="BH2572" s="150"/>
    </row>
    <row r="2573" spans="1:60" outlineLevel="1" x14ac:dyDescent="0.2">
      <c r="A2573" s="157"/>
      <c r="B2573" s="158"/>
      <c r="C2573" s="199" t="s">
        <v>2162</v>
      </c>
      <c r="D2573" s="189"/>
      <c r="E2573" s="190">
        <v>22.43</v>
      </c>
      <c r="F2573" s="159"/>
      <c r="G2573" s="159"/>
      <c r="H2573" s="159"/>
      <c r="I2573" s="159"/>
      <c r="J2573" s="159"/>
      <c r="K2573" s="159"/>
      <c r="L2573" s="159"/>
      <c r="M2573" s="159"/>
      <c r="N2573" s="159"/>
      <c r="O2573" s="159"/>
      <c r="P2573" s="159"/>
      <c r="Q2573" s="159"/>
      <c r="R2573" s="159"/>
      <c r="S2573" s="159"/>
      <c r="T2573" s="159"/>
      <c r="U2573" s="159"/>
      <c r="V2573" s="159"/>
      <c r="W2573" s="159"/>
      <c r="X2573" s="159"/>
      <c r="Y2573" s="150"/>
      <c r="Z2573" s="150"/>
      <c r="AA2573" s="150"/>
      <c r="AB2573" s="150"/>
      <c r="AC2573" s="150"/>
      <c r="AD2573" s="150"/>
      <c r="AE2573" s="150"/>
      <c r="AF2573" s="150"/>
      <c r="AG2573" s="150" t="s">
        <v>247</v>
      </c>
      <c r="AH2573" s="150">
        <v>5</v>
      </c>
      <c r="AI2573" s="150"/>
      <c r="AJ2573" s="150"/>
      <c r="AK2573" s="150"/>
      <c r="AL2573" s="150"/>
      <c r="AM2573" s="150"/>
      <c r="AN2573" s="150"/>
      <c r="AO2573" s="150"/>
      <c r="AP2573" s="150"/>
      <c r="AQ2573" s="150"/>
      <c r="AR2573" s="150"/>
      <c r="AS2573" s="150"/>
      <c r="AT2573" s="150"/>
      <c r="AU2573" s="150"/>
      <c r="AV2573" s="150"/>
      <c r="AW2573" s="150"/>
      <c r="AX2573" s="150"/>
      <c r="AY2573" s="150"/>
      <c r="AZ2573" s="150"/>
      <c r="BA2573" s="150"/>
      <c r="BB2573" s="150"/>
      <c r="BC2573" s="150"/>
      <c r="BD2573" s="150"/>
      <c r="BE2573" s="150"/>
      <c r="BF2573" s="150"/>
      <c r="BG2573" s="150"/>
      <c r="BH2573" s="150"/>
    </row>
    <row r="2574" spans="1:60" outlineLevel="1" x14ac:dyDescent="0.2">
      <c r="A2574" s="167">
        <v>380</v>
      </c>
      <c r="B2574" s="168" t="s">
        <v>2163</v>
      </c>
      <c r="C2574" s="184" t="s">
        <v>2164</v>
      </c>
      <c r="D2574" s="169" t="s">
        <v>240</v>
      </c>
      <c r="E2574" s="170">
        <v>22.43</v>
      </c>
      <c r="F2574" s="171">
        <v>22.6</v>
      </c>
      <c r="G2574" s="172">
        <f>ROUND(E2574*F2574,2)</f>
        <v>506.92</v>
      </c>
      <c r="H2574" s="171">
        <v>0</v>
      </c>
      <c r="I2574" s="172">
        <f>ROUND(E2574*H2574,2)</f>
        <v>0</v>
      </c>
      <c r="J2574" s="171">
        <v>22.6</v>
      </c>
      <c r="K2574" s="172">
        <f>ROUND(E2574*J2574,2)</f>
        <v>506.92</v>
      </c>
      <c r="L2574" s="172">
        <v>21</v>
      </c>
      <c r="M2574" s="172">
        <f>G2574*(1+L2574/100)</f>
        <v>613.3732</v>
      </c>
      <c r="N2574" s="172">
        <v>0</v>
      </c>
      <c r="O2574" s="172">
        <f>ROUND(E2574*N2574,2)</f>
        <v>0</v>
      </c>
      <c r="P2574" s="172">
        <v>0</v>
      </c>
      <c r="Q2574" s="172">
        <f>ROUND(E2574*P2574,2)</f>
        <v>0</v>
      </c>
      <c r="R2574" s="172" t="s">
        <v>2160</v>
      </c>
      <c r="S2574" s="172" t="s">
        <v>201</v>
      </c>
      <c r="T2574" s="173" t="s">
        <v>201</v>
      </c>
      <c r="U2574" s="159">
        <v>4.5999999999999999E-2</v>
      </c>
      <c r="V2574" s="159">
        <f>ROUND(E2574*U2574,2)</f>
        <v>1.03</v>
      </c>
      <c r="W2574" s="159"/>
      <c r="X2574" s="159" t="s">
        <v>242</v>
      </c>
      <c r="Y2574" s="150"/>
      <c r="Z2574" s="150"/>
      <c r="AA2574" s="150"/>
      <c r="AB2574" s="150"/>
      <c r="AC2574" s="150"/>
      <c r="AD2574" s="150"/>
      <c r="AE2574" s="150"/>
      <c r="AF2574" s="150"/>
      <c r="AG2574" s="150" t="s">
        <v>243</v>
      </c>
      <c r="AH2574" s="150"/>
      <c r="AI2574" s="150"/>
      <c r="AJ2574" s="150"/>
      <c r="AK2574" s="150"/>
      <c r="AL2574" s="150"/>
      <c r="AM2574" s="150"/>
      <c r="AN2574" s="150"/>
      <c r="AO2574" s="150"/>
      <c r="AP2574" s="150"/>
      <c r="AQ2574" s="150"/>
      <c r="AR2574" s="150"/>
      <c r="AS2574" s="150"/>
      <c r="AT2574" s="150"/>
      <c r="AU2574" s="150"/>
      <c r="AV2574" s="150"/>
      <c r="AW2574" s="150"/>
      <c r="AX2574" s="150"/>
      <c r="AY2574" s="150"/>
      <c r="AZ2574" s="150"/>
      <c r="BA2574" s="150"/>
      <c r="BB2574" s="150"/>
      <c r="BC2574" s="150"/>
      <c r="BD2574" s="150"/>
      <c r="BE2574" s="150"/>
      <c r="BF2574" s="150"/>
      <c r="BG2574" s="150"/>
      <c r="BH2574" s="150"/>
    </row>
    <row r="2575" spans="1:60" outlineLevel="1" x14ac:dyDescent="0.2">
      <c r="A2575" s="157"/>
      <c r="B2575" s="158"/>
      <c r="C2575" s="273" t="s">
        <v>2161</v>
      </c>
      <c r="D2575" s="274"/>
      <c r="E2575" s="274"/>
      <c r="F2575" s="274"/>
      <c r="G2575" s="274"/>
      <c r="H2575" s="159"/>
      <c r="I2575" s="159"/>
      <c r="J2575" s="159"/>
      <c r="K2575" s="159"/>
      <c r="L2575" s="159"/>
      <c r="M2575" s="159"/>
      <c r="N2575" s="159"/>
      <c r="O2575" s="159"/>
      <c r="P2575" s="159"/>
      <c r="Q2575" s="159"/>
      <c r="R2575" s="159"/>
      <c r="S2575" s="159"/>
      <c r="T2575" s="159"/>
      <c r="U2575" s="159"/>
      <c r="V2575" s="159"/>
      <c r="W2575" s="159"/>
      <c r="X2575" s="159"/>
      <c r="Y2575" s="150"/>
      <c r="Z2575" s="150"/>
      <c r="AA2575" s="150"/>
      <c r="AB2575" s="150"/>
      <c r="AC2575" s="150"/>
      <c r="AD2575" s="150"/>
      <c r="AE2575" s="150"/>
      <c r="AF2575" s="150"/>
      <c r="AG2575" s="150" t="s">
        <v>245</v>
      </c>
      <c r="AH2575" s="150"/>
      <c r="AI2575" s="150"/>
      <c r="AJ2575" s="150"/>
      <c r="AK2575" s="150"/>
      <c r="AL2575" s="150"/>
      <c r="AM2575" s="150"/>
      <c r="AN2575" s="150"/>
      <c r="AO2575" s="150"/>
      <c r="AP2575" s="150"/>
      <c r="AQ2575" s="150"/>
      <c r="AR2575" s="150"/>
      <c r="AS2575" s="150"/>
      <c r="AT2575" s="150"/>
      <c r="AU2575" s="150"/>
      <c r="AV2575" s="150"/>
      <c r="AW2575" s="150"/>
      <c r="AX2575" s="150"/>
      <c r="AY2575" s="150"/>
      <c r="AZ2575" s="150"/>
      <c r="BA2575" s="150"/>
      <c r="BB2575" s="150"/>
      <c r="BC2575" s="150"/>
      <c r="BD2575" s="150"/>
      <c r="BE2575" s="150"/>
      <c r="BF2575" s="150"/>
      <c r="BG2575" s="150"/>
      <c r="BH2575" s="150"/>
    </row>
    <row r="2576" spans="1:60" outlineLevel="1" x14ac:dyDescent="0.2">
      <c r="A2576" s="157"/>
      <c r="B2576" s="158"/>
      <c r="C2576" s="199" t="s">
        <v>2162</v>
      </c>
      <c r="D2576" s="189"/>
      <c r="E2576" s="190">
        <v>22.43</v>
      </c>
      <c r="F2576" s="159"/>
      <c r="G2576" s="159"/>
      <c r="H2576" s="159"/>
      <c r="I2576" s="159"/>
      <c r="J2576" s="159"/>
      <c r="K2576" s="159"/>
      <c r="L2576" s="159"/>
      <c r="M2576" s="159"/>
      <c r="N2576" s="159"/>
      <c r="O2576" s="159"/>
      <c r="P2576" s="159"/>
      <c r="Q2576" s="159"/>
      <c r="R2576" s="159"/>
      <c r="S2576" s="159"/>
      <c r="T2576" s="159"/>
      <c r="U2576" s="159"/>
      <c r="V2576" s="159"/>
      <c r="W2576" s="159"/>
      <c r="X2576" s="159"/>
      <c r="Y2576" s="150"/>
      <c r="Z2576" s="150"/>
      <c r="AA2576" s="150"/>
      <c r="AB2576" s="150"/>
      <c r="AC2576" s="150"/>
      <c r="AD2576" s="150"/>
      <c r="AE2576" s="150"/>
      <c r="AF2576" s="150"/>
      <c r="AG2576" s="150" t="s">
        <v>247</v>
      </c>
      <c r="AH2576" s="150">
        <v>5</v>
      </c>
      <c r="AI2576" s="150"/>
      <c r="AJ2576" s="150"/>
      <c r="AK2576" s="150"/>
      <c r="AL2576" s="150"/>
      <c r="AM2576" s="150"/>
      <c r="AN2576" s="150"/>
      <c r="AO2576" s="150"/>
      <c r="AP2576" s="150"/>
      <c r="AQ2576" s="150"/>
      <c r="AR2576" s="150"/>
      <c r="AS2576" s="150"/>
      <c r="AT2576" s="150"/>
      <c r="AU2576" s="150"/>
      <c r="AV2576" s="150"/>
      <c r="AW2576" s="150"/>
      <c r="AX2576" s="150"/>
      <c r="AY2576" s="150"/>
      <c r="AZ2576" s="150"/>
      <c r="BA2576" s="150"/>
      <c r="BB2576" s="150"/>
      <c r="BC2576" s="150"/>
      <c r="BD2576" s="150"/>
      <c r="BE2576" s="150"/>
      <c r="BF2576" s="150"/>
      <c r="BG2576" s="150"/>
      <c r="BH2576" s="150"/>
    </row>
    <row r="2577" spans="1:60" ht="22.5" outlineLevel="1" x14ac:dyDescent="0.2">
      <c r="A2577" s="167">
        <v>381</v>
      </c>
      <c r="B2577" s="168" t="s">
        <v>2165</v>
      </c>
      <c r="C2577" s="184" t="s">
        <v>2166</v>
      </c>
      <c r="D2577" s="169" t="s">
        <v>353</v>
      </c>
      <c r="E2577" s="170">
        <v>20.5</v>
      </c>
      <c r="F2577" s="171">
        <v>98.6</v>
      </c>
      <c r="G2577" s="172">
        <f>ROUND(E2577*F2577,2)</f>
        <v>2021.3</v>
      </c>
      <c r="H2577" s="171">
        <v>31.19</v>
      </c>
      <c r="I2577" s="172">
        <f>ROUND(E2577*H2577,2)</f>
        <v>639.4</v>
      </c>
      <c r="J2577" s="171">
        <v>67.41</v>
      </c>
      <c r="K2577" s="172">
        <f>ROUND(E2577*J2577,2)</f>
        <v>1381.91</v>
      </c>
      <c r="L2577" s="172">
        <v>21</v>
      </c>
      <c r="M2577" s="172">
        <f>G2577*(1+L2577/100)</f>
        <v>2445.7729999999997</v>
      </c>
      <c r="N2577" s="172">
        <v>8.0000000000000007E-5</v>
      </c>
      <c r="O2577" s="172">
        <f>ROUND(E2577*N2577,2)</f>
        <v>0</v>
      </c>
      <c r="P2577" s="172">
        <v>0</v>
      </c>
      <c r="Q2577" s="172">
        <f>ROUND(E2577*P2577,2)</f>
        <v>0</v>
      </c>
      <c r="R2577" s="172" t="s">
        <v>2160</v>
      </c>
      <c r="S2577" s="172" t="s">
        <v>201</v>
      </c>
      <c r="T2577" s="173" t="s">
        <v>201</v>
      </c>
      <c r="U2577" s="159">
        <v>0.13719999999999999</v>
      </c>
      <c r="V2577" s="159">
        <f>ROUND(E2577*U2577,2)</f>
        <v>2.81</v>
      </c>
      <c r="W2577" s="159"/>
      <c r="X2577" s="159" t="s">
        <v>242</v>
      </c>
      <c r="Y2577" s="150"/>
      <c r="Z2577" s="150"/>
      <c r="AA2577" s="150"/>
      <c r="AB2577" s="150"/>
      <c r="AC2577" s="150"/>
      <c r="AD2577" s="150"/>
      <c r="AE2577" s="150"/>
      <c r="AF2577" s="150"/>
      <c r="AG2577" s="150" t="s">
        <v>243</v>
      </c>
      <c r="AH2577" s="150"/>
      <c r="AI2577" s="150"/>
      <c r="AJ2577" s="150"/>
      <c r="AK2577" s="150"/>
      <c r="AL2577" s="150"/>
      <c r="AM2577" s="150"/>
      <c r="AN2577" s="150"/>
      <c r="AO2577" s="150"/>
      <c r="AP2577" s="150"/>
      <c r="AQ2577" s="150"/>
      <c r="AR2577" s="150"/>
      <c r="AS2577" s="150"/>
      <c r="AT2577" s="150"/>
      <c r="AU2577" s="150"/>
      <c r="AV2577" s="150"/>
      <c r="AW2577" s="150"/>
      <c r="AX2577" s="150"/>
      <c r="AY2577" s="150"/>
      <c r="AZ2577" s="150"/>
      <c r="BA2577" s="150"/>
      <c r="BB2577" s="150"/>
      <c r="BC2577" s="150"/>
      <c r="BD2577" s="150"/>
      <c r="BE2577" s="150"/>
      <c r="BF2577" s="150"/>
      <c r="BG2577" s="150"/>
      <c r="BH2577" s="150"/>
    </row>
    <row r="2578" spans="1:60" outlineLevel="1" x14ac:dyDescent="0.2">
      <c r="A2578" s="157"/>
      <c r="B2578" s="158"/>
      <c r="C2578" s="199" t="s">
        <v>246</v>
      </c>
      <c r="D2578" s="189"/>
      <c r="E2578" s="190"/>
      <c r="F2578" s="159"/>
      <c r="G2578" s="159"/>
      <c r="H2578" s="159"/>
      <c r="I2578" s="159"/>
      <c r="J2578" s="159"/>
      <c r="K2578" s="159"/>
      <c r="L2578" s="159"/>
      <c r="M2578" s="159"/>
      <c r="N2578" s="159"/>
      <c r="O2578" s="159"/>
      <c r="P2578" s="159"/>
      <c r="Q2578" s="159"/>
      <c r="R2578" s="159"/>
      <c r="S2578" s="159"/>
      <c r="T2578" s="159"/>
      <c r="U2578" s="159"/>
      <c r="V2578" s="159"/>
      <c r="W2578" s="159"/>
      <c r="X2578" s="159"/>
      <c r="Y2578" s="150"/>
      <c r="Z2578" s="150"/>
      <c r="AA2578" s="150"/>
      <c r="AB2578" s="150"/>
      <c r="AC2578" s="150"/>
      <c r="AD2578" s="150"/>
      <c r="AE2578" s="150"/>
      <c r="AF2578" s="150"/>
      <c r="AG2578" s="150" t="s">
        <v>247</v>
      </c>
      <c r="AH2578" s="150">
        <v>0</v>
      </c>
      <c r="AI2578" s="150"/>
      <c r="AJ2578" s="150"/>
      <c r="AK2578" s="150"/>
      <c r="AL2578" s="150"/>
      <c r="AM2578" s="150"/>
      <c r="AN2578" s="150"/>
      <c r="AO2578" s="150"/>
      <c r="AP2578" s="150"/>
      <c r="AQ2578" s="150"/>
      <c r="AR2578" s="150"/>
      <c r="AS2578" s="150"/>
      <c r="AT2578" s="150"/>
      <c r="AU2578" s="150"/>
      <c r="AV2578" s="150"/>
      <c r="AW2578" s="150"/>
      <c r="AX2578" s="150"/>
      <c r="AY2578" s="150"/>
      <c r="AZ2578" s="150"/>
      <c r="BA2578" s="150"/>
      <c r="BB2578" s="150"/>
      <c r="BC2578" s="150"/>
      <c r="BD2578" s="150"/>
      <c r="BE2578" s="150"/>
      <c r="BF2578" s="150"/>
      <c r="BG2578" s="150"/>
      <c r="BH2578" s="150"/>
    </row>
    <row r="2579" spans="1:60" outlineLevel="1" x14ac:dyDescent="0.2">
      <c r="A2579" s="157"/>
      <c r="B2579" s="158"/>
      <c r="C2579" s="199" t="s">
        <v>1034</v>
      </c>
      <c r="D2579" s="189"/>
      <c r="E2579" s="190"/>
      <c r="F2579" s="159"/>
      <c r="G2579" s="159"/>
      <c r="H2579" s="159"/>
      <c r="I2579" s="159"/>
      <c r="J2579" s="159"/>
      <c r="K2579" s="159"/>
      <c r="L2579" s="159"/>
      <c r="M2579" s="159"/>
      <c r="N2579" s="159"/>
      <c r="O2579" s="159"/>
      <c r="P2579" s="159"/>
      <c r="Q2579" s="159"/>
      <c r="R2579" s="159"/>
      <c r="S2579" s="159"/>
      <c r="T2579" s="159"/>
      <c r="U2579" s="159"/>
      <c r="V2579" s="159"/>
      <c r="W2579" s="159"/>
      <c r="X2579" s="159"/>
      <c r="Y2579" s="150"/>
      <c r="Z2579" s="150"/>
      <c r="AA2579" s="150"/>
      <c r="AB2579" s="150"/>
      <c r="AC2579" s="150"/>
      <c r="AD2579" s="150"/>
      <c r="AE2579" s="150"/>
      <c r="AF2579" s="150"/>
      <c r="AG2579" s="150" t="s">
        <v>247</v>
      </c>
      <c r="AH2579" s="150">
        <v>0</v>
      </c>
      <c r="AI2579" s="150"/>
      <c r="AJ2579" s="150"/>
      <c r="AK2579" s="150"/>
      <c r="AL2579" s="150"/>
      <c r="AM2579" s="150"/>
      <c r="AN2579" s="150"/>
      <c r="AO2579" s="150"/>
      <c r="AP2579" s="150"/>
      <c r="AQ2579" s="150"/>
      <c r="AR2579" s="150"/>
      <c r="AS2579" s="150"/>
      <c r="AT2579" s="150"/>
      <c r="AU2579" s="150"/>
      <c r="AV2579" s="150"/>
      <c r="AW2579" s="150"/>
      <c r="AX2579" s="150"/>
      <c r="AY2579" s="150"/>
      <c r="AZ2579" s="150"/>
      <c r="BA2579" s="150"/>
      <c r="BB2579" s="150"/>
      <c r="BC2579" s="150"/>
      <c r="BD2579" s="150"/>
      <c r="BE2579" s="150"/>
      <c r="BF2579" s="150"/>
      <c r="BG2579" s="150"/>
      <c r="BH2579" s="150"/>
    </row>
    <row r="2580" spans="1:60" outlineLevel="1" x14ac:dyDescent="0.2">
      <c r="A2580" s="157"/>
      <c r="B2580" s="158"/>
      <c r="C2580" s="199" t="s">
        <v>1557</v>
      </c>
      <c r="D2580" s="189"/>
      <c r="E2580" s="190">
        <v>20.5</v>
      </c>
      <c r="F2580" s="159"/>
      <c r="G2580" s="159"/>
      <c r="H2580" s="159"/>
      <c r="I2580" s="159"/>
      <c r="J2580" s="159"/>
      <c r="K2580" s="159"/>
      <c r="L2580" s="159"/>
      <c r="M2580" s="159"/>
      <c r="N2580" s="159"/>
      <c r="O2580" s="159"/>
      <c r="P2580" s="159"/>
      <c r="Q2580" s="159"/>
      <c r="R2580" s="159"/>
      <c r="S2580" s="159"/>
      <c r="T2580" s="159"/>
      <c r="U2580" s="159"/>
      <c r="V2580" s="159"/>
      <c r="W2580" s="159"/>
      <c r="X2580" s="159"/>
      <c r="Y2580" s="150"/>
      <c r="Z2580" s="150"/>
      <c r="AA2580" s="150"/>
      <c r="AB2580" s="150"/>
      <c r="AC2580" s="150"/>
      <c r="AD2580" s="150"/>
      <c r="AE2580" s="150"/>
      <c r="AF2580" s="150"/>
      <c r="AG2580" s="150" t="s">
        <v>247</v>
      </c>
      <c r="AH2580" s="150">
        <v>0</v>
      </c>
      <c r="AI2580" s="150"/>
      <c r="AJ2580" s="150"/>
      <c r="AK2580" s="150"/>
      <c r="AL2580" s="150"/>
      <c r="AM2580" s="150"/>
      <c r="AN2580" s="150"/>
      <c r="AO2580" s="150"/>
      <c r="AP2580" s="150"/>
      <c r="AQ2580" s="150"/>
      <c r="AR2580" s="150"/>
      <c r="AS2580" s="150"/>
      <c r="AT2580" s="150"/>
      <c r="AU2580" s="150"/>
      <c r="AV2580" s="150"/>
      <c r="AW2580" s="150"/>
      <c r="AX2580" s="150"/>
      <c r="AY2580" s="150"/>
      <c r="AZ2580" s="150"/>
      <c r="BA2580" s="150"/>
      <c r="BB2580" s="150"/>
      <c r="BC2580" s="150"/>
      <c r="BD2580" s="150"/>
      <c r="BE2580" s="150"/>
      <c r="BF2580" s="150"/>
      <c r="BG2580" s="150"/>
      <c r="BH2580" s="150"/>
    </row>
    <row r="2581" spans="1:60" ht="22.5" outlineLevel="1" x14ac:dyDescent="0.2">
      <c r="A2581" s="167">
        <v>382</v>
      </c>
      <c r="B2581" s="168" t="s">
        <v>2167</v>
      </c>
      <c r="C2581" s="184" t="s">
        <v>2168</v>
      </c>
      <c r="D2581" s="169" t="s">
        <v>240</v>
      </c>
      <c r="E2581" s="170">
        <v>10.68</v>
      </c>
      <c r="F2581" s="171">
        <v>102</v>
      </c>
      <c r="G2581" s="172">
        <f>ROUND(E2581*F2581,2)</f>
        <v>1089.3599999999999</v>
      </c>
      <c r="H2581" s="171">
        <v>0</v>
      </c>
      <c r="I2581" s="172">
        <f>ROUND(E2581*H2581,2)</f>
        <v>0</v>
      </c>
      <c r="J2581" s="171">
        <v>102</v>
      </c>
      <c r="K2581" s="172">
        <f>ROUND(E2581*J2581,2)</f>
        <v>1089.3599999999999</v>
      </c>
      <c r="L2581" s="172">
        <v>21</v>
      </c>
      <c r="M2581" s="172">
        <f>G2581*(1+L2581/100)</f>
        <v>1318.1255999999998</v>
      </c>
      <c r="N2581" s="172">
        <v>0</v>
      </c>
      <c r="O2581" s="172">
        <f>ROUND(E2581*N2581,2)</f>
        <v>0</v>
      </c>
      <c r="P2581" s="172">
        <v>1E-3</v>
      </c>
      <c r="Q2581" s="172">
        <f>ROUND(E2581*P2581,2)</f>
        <v>0.01</v>
      </c>
      <c r="R2581" s="172" t="s">
        <v>2160</v>
      </c>
      <c r="S2581" s="172" t="s">
        <v>201</v>
      </c>
      <c r="T2581" s="173" t="s">
        <v>201</v>
      </c>
      <c r="U2581" s="159">
        <v>0.26800000000000002</v>
      </c>
      <c r="V2581" s="159">
        <f>ROUND(E2581*U2581,2)</f>
        <v>2.86</v>
      </c>
      <c r="W2581" s="159"/>
      <c r="X2581" s="159" t="s">
        <v>242</v>
      </c>
      <c r="Y2581" s="150"/>
      <c r="Z2581" s="150"/>
      <c r="AA2581" s="150"/>
      <c r="AB2581" s="150"/>
      <c r="AC2581" s="150"/>
      <c r="AD2581" s="150"/>
      <c r="AE2581" s="150"/>
      <c r="AF2581" s="150"/>
      <c r="AG2581" s="150" t="s">
        <v>243</v>
      </c>
      <c r="AH2581" s="150"/>
      <c r="AI2581" s="150"/>
      <c r="AJ2581" s="150"/>
      <c r="AK2581" s="150"/>
      <c r="AL2581" s="150"/>
      <c r="AM2581" s="150"/>
      <c r="AN2581" s="150"/>
      <c r="AO2581" s="150"/>
      <c r="AP2581" s="150"/>
      <c r="AQ2581" s="150"/>
      <c r="AR2581" s="150"/>
      <c r="AS2581" s="150"/>
      <c r="AT2581" s="150"/>
      <c r="AU2581" s="150"/>
      <c r="AV2581" s="150"/>
      <c r="AW2581" s="150"/>
      <c r="AX2581" s="150"/>
      <c r="AY2581" s="150"/>
      <c r="AZ2581" s="150"/>
      <c r="BA2581" s="150"/>
      <c r="BB2581" s="150"/>
      <c r="BC2581" s="150"/>
      <c r="BD2581" s="150"/>
      <c r="BE2581" s="150"/>
      <c r="BF2581" s="150"/>
      <c r="BG2581" s="150"/>
      <c r="BH2581" s="150"/>
    </row>
    <row r="2582" spans="1:60" outlineLevel="1" x14ac:dyDescent="0.2">
      <c r="A2582" s="157"/>
      <c r="B2582" s="158"/>
      <c r="C2582" s="199" t="s">
        <v>1211</v>
      </c>
      <c r="D2582" s="189"/>
      <c r="E2582" s="190"/>
      <c r="F2582" s="159"/>
      <c r="G2582" s="159"/>
      <c r="H2582" s="159"/>
      <c r="I2582" s="159"/>
      <c r="J2582" s="159"/>
      <c r="K2582" s="159"/>
      <c r="L2582" s="159"/>
      <c r="M2582" s="159"/>
      <c r="N2582" s="159"/>
      <c r="O2582" s="159"/>
      <c r="P2582" s="159"/>
      <c r="Q2582" s="159"/>
      <c r="R2582" s="159"/>
      <c r="S2582" s="159"/>
      <c r="T2582" s="159"/>
      <c r="U2582" s="159"/>
      <c r="V2582" s="159"/>
      <c r="W2582" s="159"/>
      <c r="X2582" s="159"/>
      <c r="Y2582" s="150"/>
      <c r="Z2582" s="150"/>
      <c r="AA2582" s="150"/>
      <c r="AB2582" s="150"/>
      <c r="AC2582" s="150"/>
      <c r="AD2582" s="150"/>
      <c r="AE2582" s="150"/>
      <c r="AF2582" s="150"/>
      <c r="AG2582" s="150" t="s">
        <v>247</v>
      </c>
      <c r="AH2582" s="150">
        <v>0</v>
      </c>
      <c r="AI2582" s="150"/>
      <c r="AJ2582" s="150"/>
      <c r="AK2582" s="150"/>
      <c r="AL2582" s="150"/>
      <c r="AM2582" s="150"/>
      <c r="AN2582" s="150"/>
      <c r="AO2582" s="150"/>
      <c r="AP2582" s="150"/>
      <c r="AQ2582" s="150"/>
      <c r="AR2582" s="150"/>
      <c r="AS2582" s="150"/>
      <c r="AT2582" s="150"/>
      <c r="AU2582" s="150"/>
      <c r="AV2582" s="150"/>
      <c r="AW2582" s="150"/>
      <c r="AX2582" s="150"/>
      <c r="AY2582" s="150"/>
      <c r="AZ2582" s="150"/>
      <c r="BA2582" s="150"/>
      <c r="BB2582" s="150"/>
      <c r="BC2582" s="150"/>
      <c r="BD2582" s="150"/>
      <c r="BE2582" s="150"/>
      <c r="BF2582" s="150"/>
      <c r="BG2582" s="150"/>
      <c r="BH2582" s="150"/>
    </row>
    <row r="2583" spans="1:60" outlineLevel="1" x14ac:dyDescent="0.2">
      <c r="A2583" s="157"/>
      <c r="B2583" s="158"/>
      <c r="C2583" s="199" t="s">
        <v>1539</v>
      </c>
      <c r="D2583" s="189"/>
      <c r="E2583" s="190">
        <v>10.68</v>
      </c>
      <c r="F2583" s="159"/>
      <c r="G2583" s="159"/>
      <c r="H2583" s="159"/>
      <c r="I2583" s="159"/>
      <c r="J2583" s="159"/>
      <c r="K2583" s="159"/>
      <c r="L2583" s="159"/>
      <c r="M2583" s="159"/>
      <c r="N2583" s="159"/>
      <c r="O2583" s="159"/>
      <c r="P2583" s="159"/>
      <c r="Q2583" s="159"/>
      <c r="R2583" s="159"/>
      <c r="S2583" s="159"/>
      <c r="T2583" s="159"/>
      <c r="U2583" s="159"/>
      <c r="V2583" s="159"/>
      <c r="W2583" s="159"/>
      <c r="X2583" s="159"/>
      <c r="Y2583" s="150"/>
      <c r="Z2583" s="150"/>
      <c r="AA2583" s="150"/>
      <c r="AB2583" s="150"/>
      <c r="AC2583" s="150"/>
      <c r="AD2583" s="150"/>
      <c r="AE2583" s="150"/>
      <c r="AF2583" s="150"/>
      <c r="AG2583" s="150" t="s">
        <v>247</v>
      </c>
      <c r="AH2583" s="150">
        <v>0</v>
      </c>
      <c r="AI2583" s="150"/>
      <c r="AJ2583" s="150"/>
      <c r="AK2583" s="150"/>
      <c r="AL2583" s="150"/>
      <c r="AM2583" s="150"/>
      <c r="AN2583" s="150"/>
      <c r="AO2583" s="150"/>
      <c r="AP2583" s="150"/>
      <c r="AQ2583" s="150"/>
      <c r="AR2583" s="150"/>
      <c r="AS2583" s="150"/>
      <c r="AT2583" s="150"/>
      <c r="AU2583" s="150"/>
      <c r="AV2583" s="150"/>
      <c r="AW2583" s="150"/>
      <c r="AX2583" s="150"/>
      <c r="AY2583" s="150"/>
      <c r="AZ2583" s="150"/>
      <c r="BA2583" s="150"/>
      <c r="BB2583" s="150"/>
      <c r="BC2583" s="150"/>
      <c r="BD2583" s="150"/>
      <c r="BE2583" s="150"/>
      <c r="BF2583" s="150"/>
      <c r="BG2583" s="150"/>
      <c r="BH2583" s="150"/>
    </row>
    <row r="2584" spans="1:60" ht="22.5" outlineLevel="1" x14ac:dyDescent="0.2">
      <c r="A2584" s="167">
        <v>383</v>
      </c>
      <c r="B2584" s="168" t="s">
        <v>2169</v>
      </c>
      <c r="C2584" s="184" t="s">
        <v>2170</v>
      </c>
      <c r="D2584" s="169" t="s">
        <v>240</v>
      </c>
      <c r="E2584" s="170">
        <v>2</v>
      </c>
      <c r="F2584" s="171">
        <v>107</v>
      </c>
      <c r="G2584" s="172">
        <f>ROUND(E2584*F2584,2)</f>
        <v>214</v>
      </c>
      <c r="H2584" s="171">
        <v>0</v>
      </c>
      <c r="I2584" s="172">
        <f>ROUND(E2584*H2584,2)</f>
        <v>0</v>
      </c>
      <c r="J2584" s="171">
        <v>107</v>
      </c>
      <c r="K2584" s="172">
        <f>ROUND(E2584*J2584,2)</f>
        <v>214</v>
      </c>
      <c r="L2584" s="172">
        <v>21</v>
      </c>
      <c r="M2584" s="172">
        <f>G2584*(1+L2584/100)</f>
        <v>258.94</v>
      </c>
      <c r="N2584" s="172">
        <v>0</v>
      </c>
      <c r="O2584" s="172">
        <f>ROUND(E2584*N2584,2)</f>
        <v>0</v>
      </c>
      <c r="P2584" s="172">
        <v>1E-3</v>
      </c>
      <c r="Q2584" s="172">
        <f>ROUND(E2584*P2584,2)</f>
        <v>0</v>
      </c>
      <c r="R2584" s="172" t="s">
        <v>2160</v>
      </c>
      <c r="S2584" s="172" t="s">
        <v>201</v>
      </c>
      <c r="T2584" s="173" t="s">
        <v>201</v>
      </c>
      <c r="U2584" s="159">
        <v>0.28100000000000003</v>
      </c>
      <c r="V2584" s="159">
        <f>ROUND(E2584*U2584,2)</f>
        <v>0.56000000000000005</v>
      </c>
      <c r="W2584" s="159"/>
      <c r="X2584" s="159" t="s">
        <v>242</v>
      </c>
      <c r="Y2584" s="150"/>
      <c r="Z2584" s="150"/>
      <c r="AA2584" s="150"/>
      <c r="AB2584" s="150"/>
      <c r="AC2584" s="150"/>
      <c r="AD2584" s="150"/>
      <c r="AE2584" s="150"/>
      <c r="AF2584" s="150"/>
      <c r="AG2584" s="150" t="s">
        <v>243</v>
      </c>
      <c r="AH2584" s="150"/>
      <c r="AI2584" s="150"/>
      <c r="AJ2584" s="150"/>
      <c r="AK2584" s="150"/>
      <c r="AL2584" s="150"/>
      <c r="AM2584" s="150"/>
      <c r="AN2584" s="150"/>
      <c r="AO2584" s="150"/>
      <c r="AP2584" s="150"/>
      <c r="AQ2584" s="150"/>
      <c r="AR2584" s="150"/>
      <c r="AS2584" s="150"/>
      <c r="AT2584" s="150"/>
      <c r="AU2584" s="150"/>
      <c r="AV2584" s="150"/>
      <c r="AW2584" s="150"/>
      <c r="AX2584" s="150"/>
      <c r="AY2584" s="150"/>
      <c r="AZ2584" s="150"/>
      <c r="BA2584" s="150"/>
      <c r="BB2584" s="150"/>
      <c r="BC2584" s="150"/>
      <c r="BD2584" s="150"/>
      <c r="BE2584" s="150"/>
      <c r="BF2584" s="150"/>
      <c r="BG2584" s="150"/>
      <c r="BH2584" s="150"/>
    </row>
    <row r="2585" spans="1:60" outlineLevel="1" x14ac:dyDescent="0.2">
      <c r="A2585" s="157"/>
      <c r="B2585" s="158"/>
      <c r="C2585" s="199" t="s">
        <v>1204</v>
      </c>
      <c r="D2585" s="189"/>
      <c r="E2585" s="190"/>
      <c r="F2585" s="159"/>
      <c r="G2585" s="159"/>
      <c r="H2585" s="159"/>
      <c r="I2585" s="159"/>
      <c r="J2585" s="159"/>
      <c r="K2585" s="159"/>
      <c r="L2585" s="159"/>
      <c r="M2585" s="159"/>
      <c r="N2585" s="159"/>
      <c r="O2585" s="159"/>
      <c r="P2585" s="159"/>
      <c r="Q2585" s="159"/>
      <c r="R2585" s="159"/>
      <c r="S2585" s="159"/>
      <c r="T2585" s="159"/>
      <c r="U2585" s="159"/>
      <c r="V2585" s="159"/>
      <c r="W2585" s="159"/>
      <c r="X2585" s="159"/>
      <c r="Y2585" s="150"/>
      <c r="Z2585" s="150"/>
      <c r="AA2585" s="150"/>
      <c r="AB2585" s="150"/>
      <c r="AC2585" s="150"/>
      <c r="AD2585" s="150"/>
      <c r="AE2585" s="150"/>
      <c r="AF2585" s="150"/>
      <c r="AG2585" s="150" t="s">
        <v>247</v>
      </c>
      <c r="AH2585" s="150">
        <v>0</v>
      </c>
      <c r="AI2585" s="150"/>
      <c r="AJ2585" s="150"/>
      <c r="AK2585" s="150"/>
      <c r="AL2585" s="150"/>
      <c r="AM2585" s="150"/>
      <c r="AN2585" s="150"/>
      <c r="AO2585" s="150"/>
      <c r="AP2585" s="150"/>
      <c r="AQ2585" s="150"/>
      <c r="AR2585" s="150"/>
      <c r="AS2585" s="150"/>
      <c r="AT2585" s="150"/>
      <c r="AU2585" s="150"/>
      <c r="AV2585" s="150"/>
      <c r="AW2585" s="150"/>
      <c r="AX2585" s="150"/>
      <c r="AY2585" s="150"/>
      <c r="AZ2585" s="150"/>
      <c r="BA2585" s="150"/>
      <c r="BB2585" s="150"/>
      <c r="BC2585" s="150"/>
      <c r="BD2585" s="150"/>
      <c r="BE2585" s="150"/>
      <c r="BF2585" s="150"/>
      <c r="BG2585" s="150"/>
      <c r="BH2585" s="150"/>
    </row>
    <row r="2586" spans="1:60" outlineLevel="1" x14ac:dyDescent="0.2">
      <c r="A2586" s="157"/>
      <c r="B2586" s="158"/>
      <c r="C2586" s="199" t="s">
        <v>721</v>
      </c>
      <c r="D2586" s="189"/>
      <c r="E2586" s="190">
        <v>2</v>
      </c>
      <c r="F2586" s="159"/>
      <c r="G2586" s="159"/>
      <c r="H2586" s="159"/>
      <c r="I2586" s="159"/>
      <c r="J2586" s="159"/>
      <c r="K2586" s="159"/>
      <c r="L2586" s="159"/>
      <c r="M2586" s="159"/>
      <c r="N2586" s="159"/>
      <c r="O2586" s="159"/>
      <c r="P2586" s="159"/>
      <c r="Q2586" s="159"/>
      <c r="R2586" s="159"/>
      <c r="S2586" s="159"/>
      <c r="T2586" s="159"/>
      <c r="U2586" s="159"/>
      <c r="V2586" s="159"/>
      <c r="W2586" s="159"/>
      <c r="X2586" s="159"/>
      <c r="Y2586" s="150"/>
      <c r="Z2586" s="150"/>
      <c r="AA2586" s="150"/>
      <c r="AB2586" s="150"/>
      <c r="AC2586" s="150"/>
      <c r="AD2586" s="150"/>
      <c r="AE2586" s="150"/>
      <c r="AF2586" s="150"/>
      <c r="AG2586" s="150" t="s">
        <v>247</v>
      </c>
      <c r="AH2586" s="150">
        <v>0</v>
      </c>
      <c r="AI2586" s="150"/>
      <c r="AJ2586" s="150"/>
      <c r="AK2586" s="150"/>
      <c r="AL2586" s="150"/>
      <c r="AM2586" s="150"/>
      <c r="AN2586" s="150"/>
      <c r="AO2586" s="150"/>
      <c r="AP2586" s="150"/>
      <c r="AQ2586" s="150"/>
      <c r="AR2586" s="150"/>
      <c r="AS2586" s="150"/>
      <c r="AT2586" s="150"/>
      <c r="AU2586" s="150"/>
      <c r="AV2586" s="150"/>
      <c r="AW2586" s="150"/>
      <c r="AX2586" s="150"/>
      <c r="AY2586" s="150"/>
      <c r="AZ2586" s="150"/>
      <c r="BA2586" s="150"/>
      <c r="BB2586" s="150"/>
      <c r="BC2586" s="150"/>
      <c r="BD2586" s="150"/>
      <c r="BE2586" s="150"/>
      <c r="BF2586" s="150"/>
      <c r="BG2586" s="150"/>
      <c r="BH2586" s="150"/>
    </row>
    <row r="2587" spans="1:60" ht="22.5" outlineLevel="1" x14ac:dyDescent="0.2">
      <c r="A2587" s="167">
        <v>384</v>
      </c>
      <c r="B2587" s="168" t="s">
        <v>2171</v>
      </c>
      <c r="C2587" s="184" t="s">
        <v>2172</v>
      </c>
      <c r="D2587" s="169" t="s">
        <v>240</v>
      </c>
      <c r="E2587" s="170">
        <v>22.43</v>
      </c>
      <c r="F2587" s="171">
        <v>258</v>
      </c>
      <c r="G2587" s="172">
        <f>ROUND(E2587*F2587,2)</f>
        <v>5786.94</v>
      </c>
      <c r="H2587" s="171">
        <v>71.239999999999995</v>
      </c>
      <c r="I2587" s="172">
        <f>ROUND(E2587*H2587,2)</f>
        <v>1597.91</v>
      </c>
      <c r="J2587" s="171">
        <v>186.76</v>
      </c>
      <c r="K2587" s="172">
        <f>ROUND(E2587*J2587,2)</f>
        <v>4189.03</v>
      </c>
      <c r="L2587" s="172">
        <v>21</v>
      </c>
      <c r="M2587" s="172">
        <f>G2587*(1+L2587/100)</f>
        <v>7002.1973999999991</v>
      </c>
      <c r="N2587" s="172">
        <v>2.5000000000000001E-4</v>
      </c>
      <c r="O2587" s="172">
        <f>ROUND(E2587*N2587,2)</f>
        <v>0.01</v>
      </c>
      <c r="P2587" s="172">
        <v>0</v>
      </c>
      <c r="Q2587" s="172">
        <f>ROUND(E2587*P2587,2)</f>
        <v>0</v>
      </c>
      <c r="R2587" s="172" t="s">
        <v>2160</v>
      </c>
      <c r="S2587" s="172" t="s">
        <v>201</v>
      </c>
      <c r="T2587" s="173" t="s">
        <v>201</v>
      </c>
      <c r="U2587" s="159">
        <v>0.25840000000000002</v>
      </c>
      <c r="V2587" s="159">
        <f>ROUND(E2587*U2587,2)</f>
        <v>5.8</v>
      </c>
      <c r="W2587" s="159"/>
      <c r="X2587" s="159" t="s">
        <v>242</v>
      </c>
      <c r="Y2587" s="150"/>
      <c r="Z2587" s="150"/>
      <c r="AA2587" s="150"/>
      <c r="AB2587" s="150"/>
      <c r="AC2587" s="150"/>
      <c r="AD2587" s="150"/>
      <c r="AE2587" s="150"/>
      <c r="AF2587" s="150"/>
      <c r="AG2587" s="150" t="s">
        <v>243</v>
      </c>
      <c r="AH2587" s="150"/>
      <c r="AI2587" s="150"/>
      <c r="AJ2587" s="150"/>
      <c r="AK2587" s="150"/>
      <c r="AL2587" s="150"/>
      <c r="AM2587" s="150"/>
      <c r="AN2587" s="150"/>
      <c r="AO2587" s="150"/>
      <c r="AP2587" s="150"/>
      <c r="AQ2587" s="150"/>
      <c r="AR2587" s="150"/>
      <c r="AS2587" s="150"/>
      <c r="AT2587" s="150"/>
      <c r="AU2587" s="150"/>
      <c r="AV2587" s="150"/>
      <c r="AW2587" s="150"/>
      <c r="AX2587" s="150"/>
      <c r="AY2587" s="150"/>
      <c r="AZ2587" s="150"/>
      <c r="BA2587" s="150"/>
      <c r="BB2587" s="150"/>
      <c r="BC2587" s="150"/>
      <c r="BD2587" s="150"/>
      <c r="BE2587" s="150"/>
      <c r="BF2587" s="150"/>
      <c r="BG2587" s="150"/>
      <c r="BH2587" s="150"/>
    </row>
    <row r="2588" spans="1:60" outlineLevel="1" x14ac:dyDescent="0.2">
      <c r="A2588" s="157"/>
      <c r="B2588" s="158"/>
      <c r="C2588" s="199" t="s">
        <v>246</v>
      </c>
      <c r="D2588" s="189"/>
      <c r="E2588" s="190"/>
      <c r="F2588" s="159"/>
      <c r="G2588" s="159"/>
      <c r="H2588" s="159"/>
      <c r="I2588" s="159"/>
      <c r="J2588" s="159"/>
      <c r="K2588" s="159"/>
      <c r="L2588" s="159"/>
      <c r="M2588" s="159"/>
      <c r="N2588" s="159"/>
      <c r="O2588" s="159"/>
      <c r="P2588" s="159"/>
      <c r="Q2588" s="159"/>
      <c r="R2588" s="159"/>
      <c r="S2588" s="159"/>
      <c r="T2588" s="159"/>
      <c r="U2588" s="159"/>
      <c r="V2588" s="159"/>
      <c r="W2588" s="159"/>
      <c r="X2588" s="159"/>
      <c r="Y2588" s="150"/>
      <c r="Z2588" s="150"/>
      <c r="AA2588" s="150"/>
      <c r="AB2588" s="150"/>
      <c r="AC2588" s="150"/>
      <c r="AD2588" s="150"/>
      <c r="AE2588" s="150"/>
      <c r="AF2588" s="150"/>
      <c r="AG2588" s="150" t="s">
        <v>247</v>
      </c>
      <c r="AH2588" s="150">
        <v>0</v>
      </c>
      <c r="AI2588" s="150"/>
      <c r="AJ2588" s="150"/>
      <c r="AK2588" s="150"/>
      <c r="AL2588" s="150"/>
      <c r="AM2588" s="150"/>
      <c r="AN2588" s="150"/>
      <c r="AO2588" s="150"/>
      <c r="AP2588" s="150"/>
      <c r="AQ2588" s="150"/>
      <c r="AR2588" s="150"/>
      <c r="AS2588" s="150"/>
      <c r="AT2588" s="150"/>
      <c r="AU2588" s="150"/>
      <c r="AV2588" s="150"/>
      <c r="AW2588" s="150"/>
      <c r="AX2588" s="150"/>
      <c r="AY2588" s="150"/>
      <c r="AZ2588" s="150"/>
      <c r="BA2588" s="150"/>
      <c r="BB2588" s="150"/>
      <c r="BC2588" s="150"/>
      <c r="BD2588" s="150"/>
      <c r="BE2588" s="150"/>
      <c r="BF2588" s="150"/>
      <c r="BG2588" s="150"/>
      <c r="BH2588" s="150"/>
    </row>
    <row r="2589" spans="1:60" outlineLevel="1" x14ac:dyDescent="0.2">
      <c r="A2589" s="157"/>
      <c r="B2589" s="158"/>
      <c r="C2589" s="199" t="s">
        <v>1034</v>
      </c>
      <c r="D2589" s="189"/>
      <c r="E2589" s="190"/>
      <c r="F2589" s="159"/>
      <c r="G2589" s="159"/>
      <c r="H2589" s="159"/>
      <c r="I2589" s="159"/>
      <c r="J2589" s="159"/>
      <c r="K2589" s="159"/>
      <c r="L2589" s="159"/>
      <c r="M2589" s="159"/>
      <c r="N2589" s="159"/>
      <c r="O2589" s="159"/>
      <c r="P2589" s="159"/>
      <c r="Q2589" s="159"/>
      <c r="R2589" s="159"/>
      <c r="S2589" s="159"/>
      <c r="T2589" s="159"/>
      <c r="U2589" s="159"/>
      <c r="V2589" s="159"/>
      <c r="W2589" s="159"/>
      <c r="X2589" s="159"/>
      <c r="Y2589" s="150"/>
      <c r="Z2589" s="150"/>
      <c r="AA2589" s="150"/>
      <c r="AB2589" s="150"/>
      <c r="AC2589" s="150"/>
      <c r="AD2589" s="150"/>
      <c r="AE2589" s="150"/>
      <c r="AF2589" s="150"/>
      <c r="AG2589" s="150" t="s">
        <v>247</v>
      </c>
      <c r="AH2589" s="150">
        <v>0</v>
      </c>
      <c r="AI2589" s="150"/>
      <c r="AJ2589" s="150"/>
      <c r="AK2589" s="150"/>
      <c r="AL2589" s="150"/>
      <c r="AM2589" s="150"/>
      <c r="AN2589" s="150"/>
      <c r="AO2589" s="150"/>
      <c r="AP2589" s="150"/>
      <c r="AQ2589" s="150"/>
      <c r="AR2589" s="150"/>
      <c r="AS2589" s="150"/>
      <c r="AT2589" s="150"/>
      <c r="AU2589" s="150"/>
      <c r="AV2589" s="150"/>
      <c r="AW2589" s="150"/>
      <c r="AX2589" s="150"/>
      <c r="AY2589" s="150"/>
      <c r="AZ2589" s="150"/>
      <c r="BA2589" s="150"/>
      <c r="BB2589" s="150"/>
      <c r="BC2589" s="150"/>
      <c r="BD2589" s="150"/>
      <c r="BE2589" s="150"/>
      <c r="BF2589" s="150"/>
      <c r="BG2589" s="150"/>
      <c r="BH2589" s="150"/>
    </row>
    <row r="2590" spans="1:60" outlineLevel="1" x14ac:dyDescent="0.2">
      <c r="A2590" s="157"/>
      <c r="B2590" s="158"/>
      <c r="C2590" s="199" t="s">
        <v>819</v>
      </c>
      <c r="D2590" s="189"/>
      <c r="E2590" s="190">
        <v>22.43</v>
      </c>
      <c r="F2590" s="159"/>
      <c r="G2590" s="159"/>
      <c r="H2590" s="159"/>
      <c r="I2590" s="159"/>
      <c r="J2590" s="159"/>
      <c r="K2590" s="159"/>
      <c r="L2590" s="159"/>
      <c r="M2590" s="159"/>
      <c r="N2590" s="159"/>
      <c r="O2590" s="159"/>
      <c r="P2590" s="159"/>
      <c r="Q2590" s="159"/>
      <c r="R2590" s="159"/>
      <c r="S2590" s="159"/>
      <c r="T2590" s="159"/>
      <c r="U2590" s="159"/>
      <c r="V2590" s="159"/>
      <c r="W2590" s="159"/>
      <c r="X2590" s="159"/>
      <c r="Y2590" s="150"/>
      <c r="Z2590" s="150"/>
      <c r="AA2590" s="150"/>
      <c r="AB2590" s="150"/>
      <c r="AC2590" s="150"/>
      <c r="AD2590" s="150"/>
      <c r="AE2590" s="150"/>
      <c r="AF2590" s="150"/>
      <c r="AG2590" s="150" t="s">
        <v>247</v>
      </c>
      <c r="AH2590" s="150">
        <v>0</v>
      </c>
      <c r="AI2590" s="150"/>
      <c r="AJ2590" s="150"/>
      <c r="AK2590" s="150"/>
      <c r="AL2590" s="150"/>
      <c r="AM2590" s="150"/>
      <c r="AN2590" s="150"/>
      <c r="AO2590" s="150"/>
      <c r="AP2590" s="150"/>
      <c r="AQ2590" s="150"/>
      <c r="AR2590" s="150"/>
      <c r="AS2590" s="150"/>
      <c r="AT2590" s="150"/>
      <c r="AU2590" s="150"/>
      <c r="AV2590" s="150"/>
      <c r="AW2590" s="150"/>
      <c r="AX2590" s="150"/>
      <c r="AY2590" s="150"/>
      <c r="AZ2590" s="150"/>
      <c r="BA2590" s="150"/>
      <c r="BB2590" s="150"/>
      <c r="BC2590" s="150"/>
      <c r="BD2590" s="150"/>
      <c r="BE2590" s="150"/>
      <c r="BF2590" s="150"/>
      <c r="BG2590" s="150"/>
      <c r="BH2590" s="150"/>
    </row>
    <row r="2591" spans="1:60" ht="22.5" outlineLevel="1" x14ac:dyDescent="0.2">
      <c r="A2591" s="167">
        <v>385</v>
      </c>
      <c r="B2591" s="168" t="s">
        <v>2173</v>
      </c>
      <c r="C2591" s="184" t="s">
        <v>2174</v>
      </c>
      <c r="D2591" s="169" t="s">
        <v>240</v>
      </c>
      <c r="E2591" s="170">
        <v>25.794499999999999</v>
      </c>
      <c r="F2591" s="171">
        <v>827</v>
      </c>
      <c r="G2591" s="172">
        <f>ROUND(E2591*F2591,2)</f>
        <v>21332.05</v>
      </c>
      <c r="H2591" s="171">
        <v>827</v>
      </c>
      <c r="I2591" s="172">
        <f>ROUND(E2591*H2591,2)</f>
        <v>21332.05</v>
      </c>
      <c r="J2591" s="171">
        <v>0</v>
      </c>
      <c r="K2591" s="172">
        <f>ROUND(E2591*J2591,2)</f>
        <v>0</v>
      </c>
      <c r="L2591" s="172">
        <v>21</v>
      </c>
      <c r="M2591" s="172">
        <f>G2591*(1+L2591/100)</f>
        <v>25811.780499999997</v>
      </c>
      <c r="N2591" s="172">
        <v>3.0999999999999999E-3</v>
      </c>
      <c r="O2591" s="172">
        <f>ROUND(E2591*N2591,2)</f>
        <v>0.08</v>
      </c>
      <c r="P2591" s="172">
        <v>0</v>
      </c>
      <c r="Q2591" s="172">
        <f>ROUND(E2591*P2591,2)</f>
        <v>0</v>
      </c>
      <c r="R2591" s="172" t="s">
        <v>339</v>
      </c>
      <c r="S2591" s="172" t="s">
        <v>201</v>
      </c>
      <c r="T2591" s="173" t="s">
        <v>201</v>
      </c>
      <c r="U2591" s="159">
        <v>0</v>
      </c>
      <c r="V2591" s="159">
        <f>ROUND(E2591*U2591,2)</f>
        <v>0</v>
      </c>
      <c r="W2591" s="159"/>
      <c r="X2591" s="159" t="s">
        <v>340</v>
      </c>
      <c r="Y2591" s="150"/>
      <c r="Z2591" s="150"/>
      <c r="AA2591" s="150"/>
      <c r="AB2591" s="150"/>
      <c r="AC2591" s="150"/>
      <c r="AD2591" s="150"/>
      <c r="AE2591" s="150"/>
      <c r="AF2591" s="150"/>
      <c r="AG2591" s="150" t="s">
        <v>341</v>
      </c>
      <c r="AH2591" s="150"/>
      <c r="AI2591" s="150"/>
      <c r="AJ2591" s="150"/>
      <c r="AK2591" s="150"/>
      <c r="AL2591" s="150"/>
      <c r="AM2591" s="150"/>
      <c r="AN2591" s="150"/>
      <c r="AO2591" s="150"/>
      <c r="AP2591" s="150"/>
      <c r="AQ2591" s="150"/>
      <c r="AR2591" s="150"/>
      <c r="AS2591" s="150"/>
      <c r="AT2591" s="150"/>
      <c r="AU2591" s="150"/>
      <c r="AV2591" s="150"/>
      <c r="AW2591" s="150"/>
      <c r="AX2591" s="150"/>
      <c r="AY2591" s="150"/>
      <c r="AZ2591" s="150"/>
      <c r="BA2591" s="150"/>
      <c r="BB2591" s="150"/>
      <c r="BC2591" s="150"/>
      <c r="BD2591" s="150"/>
      <c r="BE2591" s="150"/>
      <c r="BF2591" s="150"/>
      <c r="BG2591" s="150"/>
      <c r="BH2591" s="150"/>
    </row>
    <row r="2592" spans="1:60" outlineLevel="1" x14ac:dyDescent="0.2">
      <c r="A2592" s="157"/>
      <c r="B2592" s="158"/>
      <c r="C2592" s="262" t="s">
        <v>2175</v>
      </c>
      <c r="D2592" s="263"/>
      <c r="E2592" s="263"/>
      <c r="F2592" s="263"/>
      <c r="G2592" s="263"/>
      <c r="H2592" s="159"/>
      <c r="I2592" s="159"/>
      <c r="J2592" s="159"/>
      <c r="K2592" s="159"/>
      <c r="L2592" s="159"/>
      <c r="M2592" s="159"/>
      <c r="N2592" s="159"/>
      <c r="O2592" s="159"/>
      <c r="P2592" s="159"/>
      <c r="Q2592" s="159"/>
      <c r="R2592" s="159"/>
      <c r="S2592" s="159"/>
      <c r="T2592" s="159"/>
      <c r="U2592" s="159"/>
      <c r="V2592" s="159"/>
      <c r="W2592" s="159"/>
      <c r="X2592" s="159"/>
      <c r="Y2592" s="150"/>
      <c r="Z2592" s="150"/>
      <c r="AA2592" s="150"/>
      <c r="AB2592" s="150"/>
      <c r="AC2592" s="150"/>
      <c r="AD2592" s="150"/>
      <c r="AE2592" s="150"/>
      <c r="AF2592" s="150"/>
      <c r="AG2592" s="150" t="s">
        <v>206</v>
      </c>
      <c r="AH2592" s="150"/>
      <c r="AI2592" s="150"/>
      <c r="AJ2592" s="150"/>
      <c r="AK2592" s="150"/>
      <c r="AL2592" s="150"/>
      <c r="AM2592" s="150"/>
      <c r="AN2592" s="150"/>
      <c r="AO2592" s="150"/>
      <c r="AP2592" s="150"/>
      <c r="AQ2592" s="150"/>
      <c r="AR2592" s="150"/>
      <c r="AS2592" s="150"/>
      <c r="AT2592" s="150"/>
      <c r="AU2592" s="150"/>
      <c r="AV2592" s="150"/>
      <c r="AW2592" s="150"/>
      <c r="AX2592" s="150"/>
      <c r="AY2592" s="150"/>
      <c r="AZ2592" s="150"/>
      <c r="BA2592" s="150"/>
      <c r="BB2592" s="150"/>
      <c r="BC2592" s="150"/>
      <c r="BD2592" s="150"/>
      <c r="BE2592" s="150"/>
      <c r="BF2592" s="150"/>
      <c r="BG2592" s="150"/>
      <c r="BH2592" s="150"/>
    </row>
    <row r="2593" spans="1:60" outlineLevel="1" x14ac:dyDescent="0.2">
      <c r="A2593" s="157"/>
      <c r="B2593" s="158"/>
      <c r="C2593" s="199" t="s">
        <v>2162</v>
      </c>
      <c r="D2593" s="189"/>
      <c r="E2593" s="190">
        <v>22.43</v>
      </c>
      <c r="F2593" s="159"/>
      <c r="G2593" s="159"/>
      <c r="H2593" s="159"/>
      <c r="I2593" s="159"/>
      <c r="J2593" s="159"/>
      <c r="K2593" s="159"/>
      <c r="L2593" s="159"/>
      <c r="M2593" s="159"/>
      <c r="N2593" s="159"/>
      <c r="O2593" s="159"/>
      <c r="P2593" s="159"/>
      <c r="Q2593" s="159"/>
      <c r="R2593" s="159"/>
      <c r="S2593" s="159"/>
      <c r="T2593" s="159"/>
      <c r="U2593" s="159"/>
      <c r="V2593" s="159"/>
      <c r="W2593" s="159"/>
      <c r="X2593" s="159"/>
      <c r="Y2593" s="150"/>
      <c r="Z2593" s="150"/>
      <c r="AA2593" s="150"/>
      <c r="AB2593" s="150"/>
      <c r="AC2593" s="150"/>
      <c r="AD2593" s="150"/>
      <c r="AE2593" s="150"/>
      <c r="AF2593" s="150"/>
      <c r="AG2593" s="150" t="s">
        <v>247</v>
      </c>
      <c r="AH2593" s="150">
        <v>5</v>
      </c>
      <c r="AI2593" s="150"/>
      <c r="AJ2593" s="150"/>
      <c r="AK2593" s="150"/>
      <c r="AL2593" s="150"/>
      <c r="AM2593" s="150"/>
      <c r="AN2593" s="150"/>
      <c r="AO2593" s="150"/>
      <c r="AP2593" s="150"/>
      <c r="AQ2593" s="150"/>
      <c r="AR2593" s="150"/>
      <c r="AS2593" s="150"/>
      <c r="AT2593" s="150"/>
      <c r="AU2593" s="150"/>
      <c r="AV2593" s="150"/>
      <c r="AW2593" s="150"/>
      <c r="AX2593" s="150"/>
      <c r="AY2593" s="150"/>
      <c r="AZ2593" s="150"/>
      <c r="BA2593" s="150"/>
      <c r="BB2593" s="150"/>
      <c r="BC2593" s="150"/>
      <c r="BD2593" s="150"/>
      <c r="BE2593" s="150"/>
      <c r="BF2593" s="150"/>
      <c r="BG2593" s="150"/>
      <c r="BH2593" s="150"/>
    </row>
    <row r="2594" spans="1:60" outlineLevel="1" x14ac:dyDescent="0.2">
      <c r="A2594" s="157"/>
      <c r="B2594" s="158"/>
      <c r="C2594" s="200" t="s">
        <v>1487</v>
      </c>
      <c r="D2594" s="191"/>
      <c r="E2594" s="192">
        <v>3.3645</v>
      </c>
      <c r="F2594" s="159"/>
      <c r="G2594" s="159"/>
      <c r="H2594" s="159"/>
      <c r="I2594" s="159"/>
      <c r="J2594" s="159"/>
      <c r="K2594" s="159"/>
      <c r="L2594" s="159"/>
      <c r="M2594" s="159"/>
      <c r="N2594" s="159"/>
      <c r="O2594" s="159"/>
      <c r="P2594" s="159"/>
      <c r="Q2594" s="159"/>
      <c r="R2594" s="159"/>
      <c r="S2594" s="159"/>
      <c r="T2594" s="159"/>
      <c r="U2594" s="159"/>
      <c r="V2594" s="159"/>
      <c r="W2594" s="159"/>
      <c r="X2594" s="159"/>
      <c r="Y2594" s="150"/>
      <c r="Z2594" s="150"/>
      <c r="AA2594" s="150"/>
      <c r="AB2594" s="150"/>
      <c r="AC2594" s="150"/>
      <c r="AD2594" s="150"/>
      <c r="AE2594" s="150"/>
      <c r="AF2594" s="150"/>
      <c r="AG2594" s="150" t="s">
        <v>247</v>
      </c>
      <c r="AH2594" s="150">
        <v>4</v>
      </c>
      <c r="AI2594" s="150"/>
      <c r="AJ2594" s="150"/>
      <c r="AK2594" s="150"/>
      <c r="AL2594" s="150"/>
      <c r="AM2594" s="150"/>
      <c r="AN2594" s="150"/>
      <c r="AO2594" s="150"/>
      <c r="AP2594" s="150"/>
      <c r="AQ2594" s="150"/>
      <c r="AR2594" s="150"/>
      <c r="AS2594" s="150"/>
      <c r="AT2594" s="150"/>
      <c r="AU2594" s="150"/>
      <c r="AV2594" s="150"/>
      <c r="AW2594" s="150"/>
      <c r="AX2594" s="150"/>
      <c r="AY2594" s="150"/>
      <c r="AZ2594" s="150"/>
      <c r="BA2594" s="150"/>
      <c r="BB2594" s="150"/>
      <c r="BC2594" s="150"/>
      <c r="BD2594" s="150"/>
      <c r="BE2594" s="150"/>
      <c r="BF2594" s="150"/>
      <c r="BG2594" s="150"/>
      <c r="BH2594" s="150"/>
    </row>
    <row r="2595" spans="1:60" ht="22.5" outlineLevel="1" x14ac:dyDescent="0.2">
      <c r="A2595" s="167">
        <v>386</v>
      </c>
      <c r="B2595" s="168" t="s">
        <v>2176</v>
      </c>
      <c r="C2595" s="184" t="s">
        <v>2177</v>
      </c>
      <c r="D2595" s="169" t="s">
        <v>338</v>
      </c>
      <c r="E2595" s="170">
        <v>4.0373999999999999</v>
      </c>
      <c r="F2595" s="171">
        <v>79.8</v>
      </c>
      <c r="G2595" s="172">
        <f>ROUND(E2595*F2595,2)</f>
        <v>322.18</v>
      </c>
      <c r="H2595" s="171">
        <v>79.8</v>
      </c>
      <c r="I2595" s="172">
        <f>ROUND(E2595*H2595,2)</f>
        <v>322.18</v>
      </c>
      <c r="J2595" s="171">
        <v>0</v>
      </c>
      <c r="K2595" s="172">
        <f>ROUND(E2595*J2595,2)</f>
        <v>0</v>
      </c>
      <c r="L2595" s="172">
        <v>21</v>
      </c>
      <c r="M2595" s="172">
        <f>G2595*(1+L2595/100)</f>
        <v>389.83780000000002</v>
      </c>
      <c r="N2595" s="172">
        <v>1E-3</v>
      </c>
      <c r="O2595" s="172">
        <f>ROUND(E2595*N2595,2)</f>
        <v>0</v>
      </c>
      <c r="P2595" s="172">
        <v>0</v>
      </c>
      <c r="Q2595" s="172">
        <f>ROUND(E2595*P2595,2)</f>
        <v>0</v>
      </c>
      <c r="R2595" s="172" t="s">
        <v>339</v>
      </c>
      <c r="S2595" s="172" t="s">
        <v>201</v>
      </c>
      <c r="T2595" s="173" t="s">
        <v>201</v>
      </c>
      <c r="U2595" s="159">
        <v>0</v>
      </c>
      <c r="V2595" s="159">
        <f>ROUND(E2595*U2595,2)</f>
        <v>0</v>
      </c>
      <c r="W2595" s="159"/>
      <c r="X2595" s="159" t="s">
        <v>340</v>
      </c>
      <c r="Y2595" s="150"/>
      <c r="Z2595" s="150"/>
      <c r="AA2595" s="150"/>
      <c r="AB2595" s="150"/>
      <c r="AC2595" s="150"/>
      <c r="AD2595" s="150"/>
      <c r="AE2595" s="150"/>
      <c r="AF2595" s="150"/>
      <c r="AG2595" s="150" t="s">
        <v>341</v>
      </c>
      <c r="AH2595" s="150"/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0"/>
      <c r="AT2595" s="150"/>
      <c r="AU2595" s="150"/>
      <c r="AV2595" s="150"/>
      <c r="AW2595" s="150"/>
      <c r="AX2595" s="150"/>
      <c r="AY2595" s="150"/>
      <c r="AZ2595" s="150"/>
      <c r="BA2595" s="150"/>
      <c r="BB2595" s="150"/>
      <c r="BC2595" s="150"/>
      <c r="BD2595" s="150"/>
      <c r="BE2595" s="150"/>
      <c r="BF2595" s="150"/>
      <c r="BG2595" s="150"/>
      <c r="BH2595" s="150"/>
    </row>
    <row r="2596" spans="1:60" outlineLevel="1" x14ac:dyDescent="0.2">
      <c r="A2596" s="157"/>
      <c r="B2596" s="158"/>
      <c r="C2596" s="199" t="s">
        <v>2178</v>
      </c>
      <c r="D2596" s="189"/>
      <c r="E2596" s="190">
        <v>4.0373999999999999</v>
      </c>
      <c r="F2596" s="159"/>
      <c r="G2596" s="159"/>
      <c r="H2596" s="159"/>
      <c r="I2596" s="159"/>
      <c r="J2596" s="159"/>
      <c r="K2596" s="159"/>
      <c r="L2596" s="159"/>
      <c r="M2596" s="159"/>
      <c r="N2596" s="159"/>
      <c r="O2596" s="159"/>
      <c r="P2596" s="159"/>
      <c r="Q2596" s="159"/>
      <c r="R2596" s="159"/>
      <c r="S2596" s="159"/>
      <c r="T2596" s="159"/>
      <c r="U2596" s="159"/>
      <c r="V2596" s="159"/>
      <c r="W2596" s="159"/>
      <c r="X2596" s="159"/>
      <c r="Y2596" s="150"/>
      <c r="Z2596" s="150"/>
      <c r="AA2596" s="150"/>
      <c r="AB2596" s="150"/>
      <c r="AC2596" s="150"/>
      <c r="AD2596" s="150"/>
      <c r="AE2596" s="150"/>
      <c r="AF2596" s="150"/>
      <c r="AG2596" s="150" t="s">
        <v>247</v>
      </c>
      <c r="AH2596" s="150">
        <v>5</v>
      </c>
      <c r="AI2596" s="150"/>
      <c r="AJ2596" s="150"/>
      <c r="AK2596" s="150"/>
      <c r="AL2596" s="150"/>
      <c r="AM2596" s="150"/>
      <c r="AN2596" s="150"/>
      <c r="AO2596" s="150"/>
      <c r="AP2596" s="150"/>
      <c r="AQ2596" s="150"/>
      <c r="AR2596" s="150"/>
      <c r="AS2596" s="150"/>
      <c r="AT2596" s="150"/>
      <c r="AU2596" s="150"/>
      <c r="AV2596" s="150"/>
      <c r="AW2596" s="150"/>
      <c r="AX2596" s="150"/>
      <c r="AY2596" s="150"/>
      <c r="AZ2596" s="150"/>
      <c r="BA2596" s="150"/>
      <c r="BB2596" s="150"/>
      <c r="BC2596" s="150"/>
      <c r="BD2596" s="150"/>
      <c r="BE2596" s="150"/>
      <c r="BF2596" s="150"/>
      <c r="BG2596" s="150"/>
      <c r="BH2596" s="150"/>
    </row>
    <row r="2597" spans="1:60" ht="22.5" outlineLevel="1" x14ac:dyDescent="0.2">
      <c r="A2597" s="167">
        <v>387</v>
      </c>
      <c r="B2597" s="168" t="s">
        <v>2179</v>
      </c>
      <c r="C2597" s="184" t="s">
        <v>2180</v>
      </c>
      <c r="D2597" s="169" t="s">
        <v>338</v>
      </c>
      <c r="E2597" s="170">
        <v>71.775999999999996</v>
      </c>
      <c r="F2597" s="171">
        <v>19.600000000000001</v>
      </c>
      <c r="G2597" s="172">
        <f>ROUND(E2597*F2597,2)</f>
        <v>1406.81</v>
      </c>
      <c r="H2597" s="171">
        <v>19.600000000000001</v>
      </c>
      <c r="I2597" s="172">
        <f>ROUND(E2597*H2597,2)</f>
        <v>1406.81</v>
      </c>
      <c r="J2597" s="171">
        <v>0</v>
      </c>
      <c r="K2597" s="172">
        <f>ROUND(E2597*J2597,2)</f>
        <v>0</v>
      </c>
      <c r="L2597" s="172">
        <v>21</v>
      </c>
      <c r="M2597" s="172">
        <f>G2597*(1+L2597/100)</f>
        <v>1702.2401</v>
      </c>
      <c r="N2597" s="172">
        <v>1E-3</v>
      </c>
      <c r="O2597" s="172">
        <f>ROUND(E2597*N2597,2)</f>
        <v>7.0000000000000007E-2</v>
      </c>
      <c r="P2597" s="172">
        <v>0</v>
      </c>
      <c r="Q2597" s="172">
        <f>ROUND(E2597*P2597,2)</f>
        <v>0</v>
      </c>
      <c r="R2597" s="172" t="s">
        <v>339</v>
      </c>
      <c r="S2597" s="172" t="s">
        <v>201</v>
      </c>
      <c r="T2597" s="173" t="s">
        <v>201</v>
      </c>
      <c r="U2597" s="159">
        <v>0</v>
      </c>
      <c r="V2597" s="159">
        <f>ROUND(E2597*U2597,2)</f>
        <v>0</v>
      </c>
      <c r="W2597" s="159"/>
      <c r="X2597" s="159" t="s">
        <v>340</v>
      </c>
      <c r="Y2597" s="150"/>
      <c r="Z2597" s="150"/>
      <c r="AA2597" s="150"/>
      <c r="AB2597" s="150"/>
      <c r="AC2597" s="150"/>
      <c r="AD2597" s="150"/>
      <c r="AE2597" s="150"/>
      <c r="AF2597" s="150"/>
      <c r="AG2597" s="150" t="s">
        <v>341</v>
      </c>
      <c r="AH2597" s="150"/>
      <c r="AI2597" s="150"/>
      <c r="AJ2597" s="150"/>
      <c r="AK2597" s="150"/>
      <c r="AL2597" s="150"/>
      <c r="AM2597" s="150"/>
      <c r="AN2597" s="150"/>
      <c r="AO2597" s="150"/>
      <c r="AP2597" s="150"/>
      <c r="AQ2597" s="150"/>
      <c r="AR2597" s="150"/>
      <c r="AS2597" s="150"/>
      <c r="AT2597" s="150"/>
      <c r="AU2597" s="150"/>
      <c r="AV2597" s="150"/>
      <c r="AW2597" s="150"/>
      <c r="AX2597" s="150"/>
      <c r="AY2597" s="150"/>
      <c r="AZ2597" s="150"/>
      <c r="BA2597" s="150"/>
      <c r="BB2597" s="150"/>
      <c r="BC2597" s="150"/>
      <c r="BD2597" s="150"/>
      <c r="BE2597" s="150"/>
      <c r="BF2597" s="150"/>
      <c r="BG2597" s="150"/>
      <c r="BH2597" s="150"/>
    </row>
    <row r="2598" spans="1:60" outlineLevel="1" x14ac:dyDescent="0.2">
      <c r="A2598" s="157"/>
      <c r="B2598" s="158"/>
      <c r="C2598" s="199" t="s">
        <v>2181</v>
      </c>
      <c r="D2598" s="189"/>
      <c r="E2598" s="190">
        <v>35.887999999999998</v>
      </c>
      <c r="F2598" s="159"/>
      <c r="G2598" s="159"/>
      <c r="H2598" s="159"/>
      <c r="I2598" s="159"/>
      <c r="J2598" s="159"/>
      <c r="K2598" s="159"/>
      <c r="L2598" s="159"/>
      <c r="M2598" s="159"/>
      <c r="N2598" s="159"/>
      <c r="O2598" s="159"/>
      <c r="P2598" s="159"/>
      <c r="Q2598" s="159"/>
      <c r="R2598" s="159"/>
      <c r="S2598" s="159"/>
      <c r="T2598" s="159"/>
      <c r="U2598" s="159"/>
      <c r="V2598" s="159"/>
      <c r="W2598" s="159"/>
      <c r="X2598" s="159"/>
      <c r="Y2598" s="150"/>
      <c r="Z2598" s="150"/>
      <c r="AA2598" s="150"/>
      <c r="AB2598" s="150"/>
      <c r="AC2598" s="150"/>
      <c r="AD2598" s="150"/>
      <c r="AE2598" s="150"/>
      <c r="AF2598" s="150"/>
      <c r="AG2598" s="150" t="s">
        <v>247</v>
      </c>
      <c r="AH2598" s="150">
        <v>5</v>
      </c>
      <c r="AI2598" s="150"/>
      <c r="AJ2598" s="150"/>
      <c r="AK2598" s="150"/>
      <c r="AL2598" s="150"/>
      <c r="AM2598" s="150"/>
      <c r="AN2598" s="150"/>
      <c r="AO2598" s="150"/>
      <c r="AP2598" s="150"/>
      <c r="AQ2598" s="150"/>
      <c r="AR2598" s="150"/>
      <c r="AS2598" s="150"/>
      <c r="AT2598" s="150"/>
      <c r="AU2598" s="150"/>
      <c r="AV2598" s="150"/>
      <c r="AW2598" s="150"/>
      <c r="AX2598" s="150"/>
      <c r="AY2598" s="150"/>
      <c r="AZ2598" s="150"/>
      <c r="BA2598" s="150"/>
      <c r="BB2598" s="150"/>
      <c r="BC2598" s="150"/>
      <c r="BD2598" s="150"/>
      <c r="BE2598" s="150"/>
      <c r="BF2598" s="150"/>
      <c r="BG2598" s="150"/>
      <c r="BH2598" s="150"/>
    </row>
    <row r="2599" spans="1:60" outlineLevel="1" x14ac:dyDescent="0.2">
      <c r="A2599" s="157"/>
      <c r="B2599" s="158"/>
      <c r="C2599" s="200" t="s">
        <v>2182</v>
      </c>
      <c r="D2599" s="191"/>
      <c r="E2599" s="192">
        <v>35.887999999999998</v>
      </c>
      <c r="F2599" s="159"/>
      <c r="G2599" s="159"/>
      <c r="H2599" s="159"/>
      <c r="I2599" s="159"/>
      <c r="J2599" s="159"/>
      <c r="K2599" s="159"/>
      <c r="L2599" s="159"/>
      <c r="M2599" s="159"/>
      <c r="N2599" s="159"/>
      <c r="O2599" s="159"/>
      <c r="P2599" s="159"/>
      <c r="Q2599" s="159"/>
      <c r="R2599" s="159"/>
      <c r="S2599" s="159"/>
      <c r="T2599" s="159"/>
      <c r="U2599" s="159"/>
      <c r="V2599" s="159"/>
      <c r="W2599" s="159"/>
      <c r="X2599" s="159"/>
      <c r="Y2599" s="150"/>
      <c r="Z2599" s="150"/>
      <c r="AA2599" s="150"/>
      <c r="AB2599" s="150"/>
      <c r="AC2599" s="150"/>
      <c r="AD2599" s="150"/>
      <c r="AE2599" s="150"/>
      <c r="AF2599" s="150"/>
      <c r="AG2599" s="150" t="s">
        <v>247</v>
      </c>
      <c r="AH2599" s="150">
        <v>4</v>
      </c>
      <c r="AI2599" s="150"/>
      <c r="AJ2599" s="150"/>
      <c r="AK2599" s="150"/>
      <c r="AL2599" s="150"/>
      <c r="AM2599" s="150"/>
      <c r="AN2599" s="150"/>
      <c r="AO2599" s="150"/>
      <c r="AP2599" s="150"/>
      <c r="AQ2599" s="150"/>
      <c r="AR2599" s="150"/>
      <c r="AS2599" s="150"/>
      <c r="AT2599" s="150"/>
      <c r="AU2599" s="150"/>
      <c r="AV2599" s="150"/>
      <c r="AW2599" s="150"/>
      <c r="AX2599" s="150"/>
      <c r="AY2599" s="150"/>
      <c r="AZ2599" s="150"/>
      <c r="BA2599" s="150"/>
      <c r="BB2599" s="150"/>
      <c r="BC2599" s="150"/>
      <c r="BD2599" s="150"/>
      <c r="BE2599" s="150"/>
      <c r="BF2599" s="150"/>
      <c r="BG2599" s="150"/>
      <c r="BH2599" s="150"/>
    </row>
    <row r="2600" spans="1:60" outlineLevel="1" x14ac:dyDescent="0.2">
      <c r="A2600" s="167">
        <v>388</v>
      </c>
      <c r="B2600" s="168" t="s">
        <v>2183</v>
      </c>
      <c r="C2600" s="184" t="s">
        <v>2184</v>
      </c>
      <c r="D2600" s="169" t="s">
        <v>368</v>
      </c>
      <c r="E2600" s="170">
        <v>0.16302</v>
      </c>
      <c r="F2600" s="171">
        <v>514</v>
      </c>
      <c r="G2600" s="172">
        <f>ROUND(E2600*F2600,2)</f>
        <v>83.79</v>
      </c>
      <c r="H2600" s="171">
        <v>0</v>
      </c>
      <c r="I2600" s="172">
        <f>ROUND(E2600*H2600,2)</f>
        <v>0</v>
      </c>
      <c r="J2600" s="171">
        <v>514</v>
      </c>
      <c r="K2600" s="172">
        <f>ROUND(E2600*J2600,2)</f>
        <v>83.79</v>
      </c>
      <c r="L2600" s="172">
        <v>21</v>
      </c>
      <c r="M2600" s="172">
        <f>G2600*(1+L2600/100)</f>
        <v>101.38590000000001</v>
      </c>
      <c r="N2600" s="172">
        <v>0</v>
      </c>
      <c r="O2600" s="172">
        <f>ROUND(E2600*N2600,2)</f>
        <v>0</v>
      </c>
      <c r="P2600" s="172">
        <v>0</v>
      </c>
      <c r="Q2600" s="172">
        <f>ROUND(E2600*P2600,2)</f>
        <v>0</v>
      </c>
      <c r="R2600" s="172" t="s">
        <v>2160</v>
      </c>
      <c r="S2600" s="172" t="s">
        <v>201</v>
      </c>
      <c r="T2600" s="173" t="s">
        <v>201</v>
      </c>
      <c r="U2600" s="159">
        <v>1.1020000000000001</v>
      </c>
      <c r="V2600" s="159">
        <f>ROUND(E2600*U2600,2)</f>
        <v>0.18</v>
      </c>
      <c r="W2600" s="159"/>
      <c r="X2600" s="159" t="s">
        <v>1399</v>
      </c>
      <c r="Y2600" s="150"/>
      <c r="Z2600" s="150"/>
      <c r="AA2600" s="150"/>
      <c r="AB2600" s="150"/>
      <c r="AC2600" s="150"/>
      <c r="AD2600" s="150"/>
      <c r="AE2600" s="150"/>
      <c r="AF2600" s="150"/>
      <c r="AG2600" s="150" t="s">
        <v>1400</v>
      </c>
      <c r="AH2600" s="150"/>
      <c r="AI2600" s="150"/>
      <c r="AJ2600" s="150"/>
      <c r="AK2600" s="150"/>
      <c r="AL2600" s="150"/>
      <c r="AM2600" s="150"/>
      <c r="AN2600" s="150"/>
      <c r="AO2600" s="150"/>
      <c r="AP2600" s="150"/>
      <c r="AQ2600" s="150"/>
      <c r="AR2600" s="150"/>
      <c r="AS2600" s="150"/>
      <c r="AT2600" s="150"/>
      <c r="AU2600" s="150"/>
      <c r="AV2600" s="150"/>
      <c r="AW2600" s="150"/>
      <c r="AX2600" s="150"/>
      <c r="AY2600" s="150"/>
      <c r="AZ2600" s="150"/>
      <c r="BA2600" s="150"/>
      <c r="BB2600" s="150"/>
      <c r="BC2600" s="150"/>
      <c r="BD2600" s="150"/>
      <c r="BE2600" s="150"/>
      <c r="BF2600" s="150"/>
      <c r="BG2600" s="150"/>
      <c r="BH2600" s="150"/>
    </row>
    <row r="2601" spans="1:60" outlineLevel="1" x14ac:dyDescent="0.2">
      <c r="A2601" s="157"/>
      <c r="B2601" s="158"/>
      <c r="C2601" s="273" t="s">
        <v>2185</v>
      </c>
      <c r="D2601" s="274"/>
      <c r="E2601" s="274"/>
      <c r="F2601" s="274"/>
      <c r="G2601" s="274"/>
      <c r="H2601" s="159"/>
      <c r="I2601" s="159"/>
      <c r="J2601" s="159"/>
      <c r="K2601" s="159"/>
      <c r="L2601" s="159"/>
      <c r="M2601" s="159"/>
      <c r="N2601" s="159"/>
      <c r="O2601" s="159"/>
      <c r="P2601" s="159"/>
      <c r="Q2601" s="159"/>
      <c r="R2601" s="159"/>
      <c r="S2601" s="159"/>
      <c r="T2601" s="159"/>
      <c r="U2601" s="159"/>
      <c r="V2601" s="159"/>
      <c r="W2601" s="159"/>
      <c r="X2601" s="159"/>
      <c r="Y2601" s="150"/>
      <c r="Z2601" s="150"/>
      <c r="AA2601" s="150"/>
      <c r="AB2601" s="150"/>
      <c r="AC2601" s="150"/>
      <c r="AD2601" s="150"/>
      <c r="AE2601" s="150"/>
      <c r="AF2601" s="150"/>
      <c r="AG2601" s="150" t="s">
        <v>245</v>
      </c>
      <c r="AH2601" s="150"/>
      <c r="AI2601" s="150"/>
      <c r="AJ2601" s="150"/>
      <c r="AK2601" s="150"/>
      <c r="AL2601" s="150"/>
      <c r="AM2601" s="150"/>
      <c r="AN2601" s="150"/>
      <c r="AO2601" s="150"/>
      <c r="AP2601" s="150"/>
      <c r="AQ2601" s="150"/>
      <c r="AR2601" s="150"/>
      <c r="AS2601" s="150"/>
      <c r="AT2601" s="150"/>
      <c r="AU2601" s="150"/>
      <c r="AV2601" s="150"/>
      <c r="AW2601" s="150"/>
      <c r="AX2601" s="150"/>
      <c r="AY2601" s="150"/>
      <c r="AZ2601" s="150"/>
      <c r="BA2601" s="150"/>
      <c r="BB2601" s="150"/>
      <c r="BC2601" s="150"/>
      <c r="BD2601" s="150"/>
      <c r="BE2601" s="150"/>
      <c r="BF2601" s="150"/>
      <c r="BG2601" s="150"/>
      <c r="BH2601" s="150"/>
    </row>
    <row r="2602" spans="1:60" outlineLevel="1" x14ac:dyDescent="0.2">
      <c r="A2602" s="157"/>
      <c r="B2602" s="158"/>
      <c r="C2602" s="199" t="s">
        <v>1402</v>
      </c>
      <c r="D2602" s="189"/>
      <c r="E2602" s="190"/>
      <c r="F2602" s="159"/>
      <c r="G2602" s="159"/>
      <c r="H2602" s="159"/>
      <c r="I2602" s="159"/>
      <c r="J2602" s="159"/>
      <c r="K2602" s="159"/>
      <c r="L2602" s="159"/>
      <c r="M2602" s="159"/>
      <c r="N2602" s="159"/>
      <c r="O2602" s="159"/>
      <c r="P2602" s="159"/>
      <c r="Q2602" s="159"/>
      <c r="R2602" s="159"/>
      <c r="S2602" s="159"/>
      <c r="T2602" s="159"/>
      <c r="U2602" s="159"/>
      <c r="V2602" s="159"/>
      <c r="W2602" s="159"/>
      <c r="X2602" s="159"/>
      <c r="Y2602" s="150"/>
      <c r="Z2602" s="150"/>
      <c r="AA2602" s="150"/>
      <c r="AB2602" s="150"/>
      <c r="AC2602" s="150"/>
      <c r="AD2602" s="150"/>
      <c r="AE2602" s="150"/>
      <c r="AF2602" s="150"/>
      <c r="AG2602" s="150" t="s">
        <v>247</v>
      </c>
      <c r="AH2602" s="150">
        <v>0</v>
      </c>
      <c r="AI2602" s="150"/>
      <c r="AJ2602" s="150"/>
      <c r="AK2602" s="150"/>
      <c r="AL2602" s="150"/>
      <c r="AM2602" s="150"/>
      <c r="AN2602" s="150"/>
      <c r="AO2602" s="150"/>
      <c r="AP2602" s="150"/>
      <c r="AQ2602" s="150"/>
      <c r="AR2602" s="150"/>
      <c r="AS2602" s="150"/>
      <c r="AT2602" s="150"/>
      <c r="AU2602" s="150"/>
      <c r="AV2602" s="150"/>
      <c r="AW2602" s="150"/>
      <c r="AX2602" s="150"/>
      <c r="AY2602" s="150"/>
      <c r="AZ2602" s="150"/>
      <c r="BA2602" s="150"/>
      <c r="BB2602" s="150"/>
      <c r="BC2602" s="150"/>
      <c r="BD2602" s="150"/>
      <c r="BE2602" s="150"/>
      <c r="BF2602" s="150"/>
      <c r="BG2602" s="150"/>
      <c r="BH2602" s="150"/>
    </row>
    <row r="2603" spans="1:60" outlineLevel="1" x14ac:dyDescent="0.2">
      <c r="A2603" s="157"/>
      <c r="B2603" s="158"/>
      <c r="C2603" s="199" t="s">
        <v>2186</v>
      </c>
      <c r="D2603" s="189"/>
      <c r="E2603" s="190"/>
      <c r="F2603" s="159"/>
      <c r="G2603" s="159"/>
      <c r="H2603" s="159"/>
      <c r="I2603" s="159"/>
      <c r="J2603" s="159"/>
      <c r="K2603" s="159"/>
      <c r="L2603" s="159"/>
      <c r="M2603" s="159"/>
      <c r="N2603" s="159"/>
      <c r="O2603" s="159"/>
      <c r="P2603" s="159"/>
      <c r="Q2603" s="159"/>
      <c r="R2603" s="159"/>
      <c r="S2603" s="159"/>
      <c r="T2603" s="159"/>
      <c r="U2603" s="159"/>
      <c r="V2603" s="159"/>
      <c r="W2603" s="159"/>
      <c r="X2603" s="159"/>
      <c r="Y2603" s="150"/>
      <c r="Z2603" s="150"/>
      <c r="AA2603" s="150"/>
      <c r="AB2603" s="150"/>
      <c r="AC2603" s="150"/>
      <c r="AD2603" s="150"/>
      <c r="AE2603" s="150"/>
      <c r="AF2603" s="150"/>
      <c r="AG2603" s="150" t="s">
        <v>247</v>
      </c>
      <c r="AH2603" s="150">
        <v>0</v>
      </c>
      <c r="AI2603" s="150"/>
      <c r="AJ2603" s="150"/>
      <c r="AK2603" s="150"/>
      <c r="AL2603" s="150"/>
      <c r="AM2603" s="150"/>
      <c r="AN2603" s="150"/>
      <c r="AO2603" s="150"/>
      <c r="AP2603" s="150"/>
      <c r="AQ2603" s="150"/>
      <c r="AR2603" s="150"/>
      <c r="AS2603" s="150"/>
      <c r="AT2603" s="150"/>
      <c r="AU2603" s="150"/>
      <c r="AV2603" s="150"/>
      <c r="AW2603" s="150"/>
      <c r="AX2603" s="150"/>
      <c r="AY2603" s="150"/>
      <c r="AZ2603" s="150"/>
      <c r="BA2603" s="150"/>
      <c r="BB2603" s="150"/>
      <c r="BC2603" s="150"/>
      <c r="BD2603" s="150"/>
      <c r="BE2603" s="150"/>
      <c r="BF2603" s="150"/>
      <c r="BG2603" s="150"/>
      <c r="BH2603" s="150"/>
    </row>
    <row r="2604" spans="1:60" outlineLevel="1" x14ac:dyDescent="0.2">
      <c r="A2604" s="157"/>
      <c r="B2604" s="158"/>
      <c r="C2604" s="199" t="s">
        <v>2187</v>
      </c>
      <c r="D2604" s="189"/>
      <c r="E2604" s="190">
        <v>0.16302</v>
      </c>
      <c r="F2604" s="159"/>
      <c r="G2604" s="159"/>
      <c r="H2604" s="159"/>
      <c r="I2604" s="159"/>
      <c r="J2604" s="159"/>
      <c r="K2604" s="159"/>
      <c r="L2604" s="159"/>
      <c r="M2604" s="159"/>
      <c r="N2604" s="159"/>
      <c r="O2604" s="159"/>
      <c r="P2604" s="159"/>
      <c r="Q2604" s="159"/>
      <c r="R2604" s="159"/>
      <c r="S2604" s="159"/>
      <c r="T2604" s="159"/>
      <c r="U2604" s="159"/>
      <c r="V2604" s="159"/>
      <c r="W2604" s="159"/>
      <c r="X2604" s="159"/>
      <c r="Y2604" s="150"/>
      <c r="Z2604" s="150"/>
      <c r="AA2604" s="150"/>
      <c r="AB2604" s="150"/>
      <c r="AC2604" s="150"/>
      <c r="AD2604" s="150"/>
      <c r="AE2604" s="150"/>
      <c r="AF2604" s="150"/>
      <c r="AG2604" s="150" t="s">
        <v>247</v>
      </c>
      <c r="AH2604" s="150">
        <v>0</v>
      </c>
      <c r="AI2604" s="150"/>
      <c r="AJ2604" s="150"/>
      <c r="AK2604" s="150"/>
      <c r="AL2604" s="150"/>
      <c r="AM2604" s="150"/>
      <c r="AN2604" s="150"/>
      <c r="AO2604" s="150"/>
      <c r="AP2604" s="150"/>
      <c r="AQ2604" s="150"/>
      <c r="AR2604" s="150"/>
      <c r="AS2604" s="150"/>
      <c r="AT2604" s="150"/>
      <c r="AU2604" s="150"/>
      <c r="AV2604" s="150"/>
      <c r="AW2604" s="150"/>
      <c r="AX2604" s="150"/>
      <c r="AY2604" s="150"/>
      <c r="AZ2604" s="150"/>
      <c r="BA2604" s="150"/>
      <c r="BB2604" s="150"/>
      <c r="BC2604" s="150"/>
      <c r="BD2604" s="150"/>
      <c r="BE2604" s="150"/>
      <c r="BF2604" s="150"/>
      <c r="BG2604" s="150"/>
      <c r="BH2604" s="150"/>
    </row>
    <row r="2605" spans="1:60" x14ac:dyDescent="0.2">
      <c r="A2605" s="161" t="s">
        <v>196</v>
      </c>
      <c r="B2605" s="162" t="s">
        <v>147</v>
      </c>
      <c r="C2605" s="183" t="s">
        <v>148</v>
      </c>
      <c r="D2605" s="163"/>
      <c r="E2605" s="164"/>
      <c r="F2605" s="165"/>
      <c r="G2605" s="165">
        <f>SUMIF(AG2606:AG2664,"&lt;&gt;NOR",G2606:G2664)</f>
        <v>245209.18</v>
      </c>
      <c r="H2605" s="165"/>
      <c r="I2605" s="165">
        <f>SUM(I2606:I2664)</f>
        <v>137073.15999999997</v>
      </c>
      <c r="J2605" s="165"/>
      <c r="K2605" s="165">
        <f>SUM(K2606:K2664)</f>
        <v>108136.02</v>
      </c>
      <c r="L2605" s="165"/>
      <c r="M2605" s="165">
        <f>SUM(M2606:M2664)</f>
        <v>296703.1078</v>
      </c>
      <c r="N2605" s="165"/>
      <c r="O2605" s="165">
        <f>SUM(O2606:O2664)</f>
        <v>3.92</v>
      </c>
      <c r="P2605" s="165"/>
      <c r="Q2605" s="165">
        <f>SUM(Q2606:Q2664)</f>
        <v>0</v>
      </c>
      <c r="R2605" s="165"/>
      <c r="S2605" s="165"/>
      <c r="T2605" s="166"/>
      <c r="U2605" s="160"/>
      <c r="V2605" s="160">
        <f>SUM(V2606:V2664)</f>
        <v>217.70000000000002</v>
      </c>
      <c r="W2605" s="160"/>
      <c r="X2605" s="160"/>
      <c r="AG2605" t="s">
        <v>197</v>
      </c>
    </row>
    <row r="2606" spans="1:60" outlineLevel="1" x14ac:dyDescent="0.2">
      <c r="A2606" s="167">
        <v>389</v>
      </c>
      <c r="B2606" s="168" t="s">
        <v>2188</v>
      </c>
      <c r="C2606" s="184" t="s">
        <v>2189</v>
      </c>
      <c r="D2606" s="169" t="s">
        <v>240</v>
      </c>
      <c r="E2606" s="170">
        <v>143.92384999999999</v>
      </c>
      <c r="F2606" s="171">
        <v>48.7</v>
      </c>
      <c r="G2606" s="172">
        <f>ROUND(E2606*F2606,2)</f>
        <v>7009.09</v>
      </c>
      <c r="H2606" s="171">
        <v>23.92</v>
      </c>
      <c r="I2606" s="172">
        <f>ROUND(E2606*H2606,2)</f>
        <v>3442.66</v>
      </c>
      <c r="J2606" s="171">
        <v>24.78</v>
      </c>
      <c r="K2606" s="172">
        <f>ROUND(E2606*J2606,2)</f>
        <v>3566.43</v>
      </c>
      <c r="L2606" s="172">
        <v>21</v>
      </c>
      <c r="M2606" s="172">
        <f>G2606*(1+L2606/100)</f>
        <v>8480.9989000000005</v>
      </c>
      <c r="N2606" s="172">
        <v>2.1000000000000001E-4</v>
      </c>
      <c r="O2606" s="172">
        <f>ROUND(E2606*N2606,2)</f>
        <v>0.03</v>
      </c>
      <c r="P2606" s="172">
        <v>0</v>
      </c>
      <c r="Q2606" s="172">
        <f>ROUND(E2606*P2606,2)</f>
        <v>0</v>
      </c>
      <c r="R2606" s="172" t="s">
        <v>2114</v>
      </c>
      <c r="S2606" s="172" t="s">
        <v>201</v>
      </c>
      <c r="T2606" s="173" t="s">
        <v>201</v>
      </c>
      <c r="U2606" s="159">
        <v>0.05</v>
      </c>
      <c r="V2606" s="159">
        <f>ROUND(E2606*U2606,2)</f>
        <v>7.2</v>
      </c>
      <c r="W2606" s="159"/>
      <c r="X2606" s="159" t="s">
        <v>242</v>
      </c>
      <c r="Y2606" s="150"/>
      <c r="Z2606" s="150"/>
      <c r="AA2606" s="150"/>
      <c r="AB2606" s="150"/>
      <c r="AC2606" s="150"/>
      <c r="AD2606" s="150"/>
      <c r="AE2606" s="150"/>
      <c r="AF2606" s="150"/>
      <c r="AG2606" s="150" t="s">
        <v>243</v>
      </c>
      <c r="AH2606" s="150"/>
      <c r="AI2606" s="150"/>
      <c r="AJ2606" s="150"/>
      <c r="AK2606" s="150"/>
      <c r="AL2606" s="150"/>
      <c r="AM2606" s="150"/>
      <c r="AN2606" s="150"/>
      <c r="AO2606" s="150"/>
      <c r="AP2606" s="150"/>
      <c r="AQ2606" s="150"/>
      <c r="AR2606" s="150"/>
      <c r="AS2606" s="150"/>
      <c r="AT2606" s="150"/>
      <c r="AU2606" s="150"/>
      <c r="AV2606" s="150"/>
      <c r="AW2606" s="150"/>
      <c r="AX2606" s="150"/>
      <c r="AY2606" s="150"/>
      <c r="AZ2606" s="150"/>
      <c r="BA2606" s="150"/>
      <c r="BB2606" s="150"/>
      <c r="BC2606" s="150"/>
      <c r="BD2606" s="150"/>
      <c r="BE2606" s="150"/>
      <c r="BF2606" s="150"/>
      <c r="BG2606" s="150"/>
      <c r="BH2606" s="150"/>
    </row>
    <row r="2607" spans="1:60" outlineLevel="1" x14ac:dyDescent="0.2">
      <c r="A2607" s="157"/>
      <c r="B2607" s="158"/>
      <c r="C2607" s="262" t="s">
        <v>2190</v>
      </c>
      <c r="D2607" s="263"/>
      <c r="E2607" s="263"/>
      <c r="F2607" s="263"/>
      <c r="G2607" s="263"/>
      <c r="H2607" s="159"/>
      <c r="I2607" s="159"/>
      <c r="J2607" s="159"/>
      <c r="K2607" s="159"/>
      <c r="L2607" s="159"/>
      <c r="M2607" s="159"/>
      <c r="N2607" s="159"/>
      <c r="O2607" s="159"/>
      <c r="P2607" s="159"/>
      <c r="Q2607" s="159"/>
      <c r="R2607" s="159"/>
      <c r="S2607" s="159"/>
      <c r="T2607" s="159"/>
      <c r="U2607" s="159"/>
      <c r="V2607" s="159"/>
      <c r="W2607" s="159"/>
      <c r="X2607" s="159"/>
      <c r="Y2607" s="150"/>
      <c r="Z2607" s="150"/>
      <c r="AA2607" s="150"/>
      <c r="AB2607" s="150"/>
      <c r="AC2607" s="150"/>
      <c r="AD2607" s="150"/>
      <c r="AE2607" s="150"/>
      <c r="AF2607" s="150"/>
      <c r="AG2607" s="150" t="s">
        <v>206</v>
      </c>
      <c r="AH2607" s="150"/>
      <c r="AI2607" s="150"/>
      <c r="AJ2607" s="150"/>
      <c r="AK2607" s="150"/>
      <c r="AL2607" s="150"/>
      <c r="AM2607" s="150"/>
      <c r="AN2607" s="150"/>
      <c r="AO2607" s="150"/>
      <c r="AP2607" s="150"/>
      <c r="AQ2607" s="150"/>
      <c r="AR2607" s="150"/>
      <c r="AS2607" s="150"/>
      <c r="AT2607" s="150"/>
      <c r="AU2607" s="150"/>
      <c r="AV2607" s="150"/>
      <c r="AW2607" s="150"/>
      <c r="AX2607" s="150"/>
      <c r="AY2607" s="150"/>
      <c r="AZ2607" s="150"/>
      <c r="BA2607" s="150"/>
      <c r="BB2607" s="150"/>
      <c r="BC2607" s="150"/>
      <c r="BD2607" s="150"/>
      <c r="BE2607" s="150"/>
      <c r="BF2607" s="150"/>
      <c r="BG2607" s="150"/>
      <c r="BH2607" s="150"/>
    </row>
    <row r="2608" spans="1:60" outlineLevel="1" x14ac:dyDescent="0.2">
      <c r="A2608" s="157"/>
      <c r="B2608" s="158"/>
      <c r="C2608" s="199" t="s">
        <v>863</v>
      </c>
      <c r="D2608" s="189"/>
      <c r="E2608" s="190">
        <v>1.38375</v>
      </c>
      <c r="F2608" s="159"/>
      <c r="G2608" s="159"/>
      <c r="H2608" s="159"/>
      <c r="I2608" s="159"/>
      <c r="J2608" s="159"/>
      <c r="K2608" s="159"/>
      <c r="L2608" s="159"/>
      <c r="M2608" s="159"/>
      <c r="N2608" s="159"/>
      <c r="O2608" s="159"/>
      <c r="P2608" s="159"/>
      <c r="Q2608" s="159"/>
      <c r="R2608" s="159"/>
      <c r="S2608" s="159"/>
      <c r="T2608" s="159"/>
      <c r="U2608" s="159"/>
      <c r="V2608" s="159"/>
      <c r="W2608" s="159"/>
      <c r="X2608" s="159"/>
      <c r="Y2608" s="150"/>
      <c r="Z2608" s="150"/>
      <c r="AA2608" s="150"/>
      <c r="AB2608" s="150"/>
      <c r="AC2608" s="150"/>
      <c r="AD2608" s="150"/>
      <c r="AE2608" s="150"/>
      <c r="AF2608" s="150"/>
      <c r="AG2608" s="150" t="s">
        <v>247</v>
      </c>
      <c r="AH2608" s="150">
        <v>5</v>
      </c>
      <c r="AI2608" s="150"/>
      <c r="AJ2608" s="150"/>
      <c r="AK2608" s="150"/>
      <c r="AL2608" s="150"/>
      <c r="AM2608" s="150"/>
      <c r="AN2608" s="150"/>
      <c r="AO2608" s="150"/>
      <c r="AP2608" s="150"/>
      <c r="AQ2608" s="150"/>
      <c r="AR2608" s="150"/>
      <c r="AS2608" s="150"/>
      <c r="AT2608" s="150"/>
      <c r="AU2608" s="150"/>
      <c r="AV2608" s="150"/>
      <c r="AW2608" s="150"/>
      <c r="AX2608" s="150"/>
      <c r="AY2608" s="150"/>
      <c r="AZ2608" s="150"/>
      <c r="BA2608" s="150"/>
      <c r="BB2608" s="150"/>
      <c r="BC2608" s="150"/>
      <c r="BD2608" s="150"/>
      <c r="BE2608" s="150"/>
      <c r="BF2608" s="150"/>
      <c r="BG2608" s="150"/>
      <c r="BH2608" s="150"/>
    </row>
    <row r="2609" spans="1:60" outlineLevel="1" x14ac:dyDescent="0.2">
      <c r="A2609" s="157"/>
      <c r="B2609" s="158"/>
      <c r="C2609" s="199" t="s">
        <v>864</v>
      </c>
      <c r="D2609" s="189"/>
      <c r="E2609" s="190">
        <v>142.5401</v>
      </c>
      <c r="F2609" s="159"/>
      <c r="G2609" s="159"/>
      <c r="H2609" s="159"/>
      <c r="I2609" s="159"/>
      <c r="J2609" s="159"/>
      <c r="K2609" s="159"/>
      <c r="L2609" s="159"/>
      <c r="M2609" s="159"/>
      <c r="N2609" s="159"/>
      <c r="O2609" s="159"/>
      <c r="P2609" s="159"/>
      <c r="Q2609" s="159"/>
      <c r="R2609" s="159"/>
      <c r="S2609" s="159"/>
      <c r="T2609" s="159"/>
      <c r="U2609" s="159"/>
      <c r="V2609" s="159"/>
      <c r="W2609" s="159"/>
      <c r="X2609" s="159"/>
      <c r="Y2609" s="150"/>
      <c r="Z2609" s="150"/>
      <c r="AA2609" s="150"/>
      <c r="AB2609" s="150"/>
      <c r="AC2609" s="150"/>
      <c r="AD2609" s="150"/>
      <c r="AE2609" s="150"/>
      <c r="AF2609" s="150"/>
      <c r="AG2609" s="150" t="s">
        <v>247</v>
      </c>
      <c r="AH2609" s="150">
        <v>5</v>
      </c>
      <c r="AI2609" s="150"/>
      <c r="AJ2609" s="150"/>
      <c r="AK2609" s="150"/>
      <c r="AL2609" s="150"/>
      <c r="AM2609" s="150"/>
      <c r="AN2609" s="150"/>
      <c r="AO2609" s="150"/>
      <c r="AP2609" s="150"/>
      <c r="AQ2609" s="150"/>
      <c r="AR2609" s="150"/>
      <c r="AS2609" s="150"/>
      <c r="AT2609" s="150"/>
      <c r="AU2609" s="150"/>
      <c r="AV2609" s="150"/>
      <c r="AW2609" s="150"/>
      <c r="AX2609" s="150"/>
      <c r="AY2609" s="150"/>
      <c r="AZ2609" s="150"/>
      <c r="BA2609" s="150"/>
      <c r="BB2609" s="150"/>
      <c r="BC2609" s="150"/>
      <c r="BD2609" s="150"/>
      <c r="BE2609" s="150"/>
      <c r="BF2609" s="150"/>
      <c r="BG2609" s="150"/>
      <c r="BH2609" s="150"/>
    </row>
    <row r="2610" spans="1:60" ht="22.5" outlineLevel="1" x14ac:dyDescent="0.2">
      <c r="A2610" s="167">
        <v>390</v>
      </c>
      <c r="B2610" s="168" t="s">
        <v>2191</v>
      </c>
      <c r="C2610" s="184" t="s">
        <v>2192</v>
      </c>
      <c r="D2610" s="169" t="s">
        <v>240</v>
      </c>
      <c r="E2610" s="170">
        <v>1.38375</v>
      </c>
      <c r="F2610" s="171">
        <v>630</v>
      </c>
      <c r="G2610" s="172">
        <f>ROUND(E2610*F2610,2)</f>
        <v>871.76</v>
      </c>
      <c r="H2610" s="171">
        <v>94.65</v>
      </c>
      <c r="I2610" s="172">
        <f>ROUND(E2610*H2610,2)</f>
        <v>130.97</v>
      </c>
      <c r="J2610" s="171">
        <v>535.35</v>
      </c>
      <c r="K2610" s="172">
        <f>ROUND(E2610*J2610,2)</f>
        <v>740.79</v>
      </c>
      <c r="L2610" s="172">
        <v>21</v>
      </c>
      <c r="M2610" s="172">
        <f>G2610*(1+L2610/100)</f>
        <v>1054.8296</v>
      </c>
      <c r="N2610" s="172">
        <v>5.0299999999999997E-3</v>
      </c>
      <c r="O2610" s="172">
        <f>ROUND(E2610*N2610,2)</f>
        <v>0.01</v>
      </c>
      <c r="P2610" s="172">
        <v>0</v>
      </c>
      <c r="Q2610" s="172">
        <f>ROUND(E2610*P2610,2)</f>
        <v>0</v>
      </c>
      <c r="R2610" s="172" t="s">
        <v>2114</v>
      </c>
      <c r="S2610" s="172" t="s">
        <v>201</v>
      </c>
      <c r="T2610" s="173" t="s">
        <v>201</v>
      </c>
      <c r="U2610" s="159">
        <v>1.0746</v>
      </c>
      <c r="V2610" s="159">
        <f>ROUND(E2610*U2610,2)</f>
        <v>1.49</v>
      </c>
      <c r="W2610" s="159"/>
      <c r="X2610" s="159" t="s">
        <v>242</v>
      </c>
      <c r="Y2610" s="150"/>
      <c r="Z2610" s="150"/>
      <c r="AA2610" s="150"/>
      <c r="AB2610" s="150"/>
      <c r="AC2610" s="150"/>
      <c r="AD2610" s="150"/>
      <c r="AE2610" s="150"/>
      <c r="AF2610" s="150"/>
      <c r="AG2610" s="150" t="s">
        <v>243</v>
      </c>
      <c r="AH2610" s="150"/>
      <c r="AI2610" s="150"/>
      <c r="AJ2610" s="150"/>
      <c r="AK2610" s="150"/>
      <c r="AL2610" s="150"/>
      <c r="AM2610" s="150"/>
      <c r="AN2610" s="150"/>
      <c r="AO2610" s="150"/>
      <c r="AP2610" s="150"/>
      <c r="AQ2610" s="150"/>
      <c r="AR2610" s="150"/>
      <c r="AS2610" s="150"/>
      <c r="AT2610" s="150"/>
      <c r="AU2610" s="150"/>
      <c r="AV2610" s="150"/>
      <c r="AW2610" s="150"/>
      <c r="AX2610" s="150"/>
      <c r="AY2610" s="150"/>
      <c r="AZ2610" s="150"/>
      <c r="BA2610" s="150"/>
      <c r="BB2610" s="150"/>
      <c r="BC2610" s="150"/>
      <c r="BD2610" s="150"/>
      <c r="BE2610" s="150"/>
      <c r="BF2610" s="150"/>
      <c r="BG2610" s="150"/>
      <c r="BH2610" s="150"/>
    </row>
    <row r="2611" spans="1:60" outlineLevel="1" x14ac:dyDescent="0.2">
      <c r="A2611" s="157"/>
      <c r="B2611" s="158"/>
      <c r="C2611" s="199" t="s">
        <v>655</v>
      </c>
      <c r="D2611" s="189"/>
      <c r="E2611" s="190"/>
      <c r="F2611" s="159"/>
      <c r="G2611" s="159"/>
      <c r="H2611" s="159"/>
      <c r="I2611" s="159"/>
      <c r="J2611" s="159"/>
      <c r="K2611" s="159"/>
      <c r="L2611" s="159"/>
      <c r="M2611" s="159"/>
      <c r="N2611" s="159"/>
      <c r="O2611" s="159"/>
      <c r="P2611" s="159"/>
      <c r="Q2611" s="159"/>
      <c r="R2611" s="159"/>
      <c r="S2611" s="159"/>
      <c r="T2611" s="159"/>
      <c r="U2611" s="159"/>
      <c r="V2611" s="159"/>
      <c r="W2611" s="159"/>
      <c r="X2611" s="159"/>
      <c r="Y2611" s="150"/>
      <c r="Z2611" s="150"/>
      <c r="AA2611" s="150"/>
      <c r="AB2611" s="150"/>
      <c r="AC2611" s="150"/>
      <c r="AD2611" s="150"/>
      <c r="AE2611" s="150"/>
      <c r="AF2611" s="150"/>
      <c r="AG2611" s="150" t="s">
        <v>247</v>
      </c>
      <c r="AH2611" s="150">
        <v>0</v>
      </c>
      <c r="AI2611" s="150"/>
      <c r="AJ2611" s="150"/>
      <c r="AK2611" s="150"/>
      <c r="AL2611" s="150"/>
      <c r="AM2611" s="150"/>
      <c r="AN2611" s="150"/>
      <c r="AO2611" s="150"/>
      <c r="AP2611" s="150"/>
      <c r="AQ2611" s="150"/>
      <c r="AR2611" s="150"/>
      <c r="AS2611" s="150"/>
      <c r="AT2611" s="150"/>
      <c r="AU2611" s="150"/>
      <c r="AV2611" s="150"/>
      <c r="AW2611" s="150"/>
      <c r="AX2611" s="150"/>
      <c r="AY2611" s="150"/>
      <c r="AZ2611" s="150"/>
      <c r="BA2611" s="150"/>
      <c r="BB2611" s="150"/>
      <c r="BC2611" s="150"/>
      <c r="BD2611" s="150"/>
      <c r="BE2611" s="150"/>
      <c r="BF2611" s="150"/>
      <c r="BG2611" s="150"/>
      <c r="BH2611" s="150"/>
    </row>
    <row r="2612" spans="1:60" outlineLevel="1" x14ac:dyDescent="0.2">
      <c r="A2612" s="157"/>
      <c r="B2612" s="158"/>
      <c r="C2612" s="199" t="s">
        <v>2193</v>
      </c>
      <c r="D2612" s="189"/>
      <c r="E2612" s="190">
        <v>1.38375</v>
      </c>
      <c r="F2612" s="159"/>
      <c r="G2612" s="159"/>
      <c r="H2612" s="159"/>
      <c r="I2612" s="159"/>
      <c r="J2612" s="159"/>
      <c r="K2612" s="159"/>
      <c r="L2612" s="159"/>
      <c r="M2612" s="159"/>
      <c r="N2612" s="159"/>
      <c r="O2612" s="159"/>
      <c r="P2612" s="159"/>
      <c r="Q2612" s="159"/>
      <c r="R2612" s="159"/>
      <c r="S2612" s="159"/>
      <c r="T2612" s="159"/>
      <c r="U2612" s="159"/>
      <c r="V2612" s="159"/>
      <c r="W2612" s="159"/>
      <c r="X2612" s="159"/>
      <c r="Y2612" s="150"/>
      <c r="Z2612" s="150"/>
      <c r="AA2612" s="150"/>
      <c r="AB2612" s="150"/>
      <c r="AC2612" s="150"/>
      <c r="AD2612" s="150"/>
      <c r="AE2612" s="150"/>
      <c r="AF2612" s="150"/>
      <c r="AG2612" s="150" t="s">
        <v>247</v>
      </c>
      <c r="AH2612" s="150">
        <v>0</v>
      </c>
      <c r="AI2612" s="150"/>
      <c r="AJ2612" s="150"/>
      <c r="AK2612" s="150"/>
      <c r="AL2612" s="150"/>
      <c r="AM2612" s="150"/>
      <c r="AN2612" s="150"/>
      <c r="AO2612" s="150"/>
      <c r="AP2612" s="150"/>
      <c r="AQ2612" s="150"/>
      <c r="AR2612" s="150"/>
      <c r="AS2612" s="150"/>
      <c r="AT2612" s="150"/>
      <c r="AU2612" s="150"/>
      <c r="AV2612" s="150"/>
      <c r="AW2612" s="150"/>
      <c r="AX2612" s="150"/>
      <c r="AY2612" s="150"/>
      <c r="AZ2612" s="150"/>
      <c r="BA2612" s="150"/>
      <c r="BB2612" s="150"/>
      <c r="BC2612" s="150"/>
      <c r="BD2612" s="150"/>
      <c r="BE2612" s="150"/>
      <c r="BF2612" s="150"/>
      <c r="BG2612" s="150"/>
      <c r="BH2612" s="150"/>
    </row>
    <row r="2613" spans="1:60" ht="22.5" outlineLevel="1" x14ac:dyDescent="0.2">
      <c r="A2613" s="167">
        <v>391</v>
      </c>
      <c r="B2613" s="168" t="s">
        <v>2194</v>
      </c>
      <c r="C2613" s="184" t="s">
        <v>2195</v>
      </c>
      <c r="D2613" s="169" t="s">
        <v>240</v>
      </c>
      <c r="E2613" s="170">
        <v>142.5401</v>
      </c>
      <c r="F2613" s="171">
        <v>776</v>
      </c>
      <c r="G2613" s="172">
        <f>ROUND(E2613*F2613,2)</f>
        <v>110611.12</v>
      </c>
      <c r="H2613" s="171">
        <v>134.74</v>
      </c>
      <c r="I2613" s="172">
        <f>ROUND(E2613*H2613,2)</f>
        <v>19205.849999999999</v>
      </c>
      <c r="J2613" s="171">
        <v>641.26</v>
      </c>
      <c r="K2613" s="172">
        <f>ROUND(E2613*J2613,2)</f>
        <v>91405.26</v>
      </c>
      <c r="L2613" s="172">
        <v>21</v>
      </c>
      <c r="M2613" s="172">
        <f>G2613*(1+L2613/100)</f>
        <v>133839.4552</v>
      </c>
      <c r="N2613" s="172">
        <v>5.3499999999999997E-3</v>
      </c>
      <c r="O2613" s="172">
        <f>ROUND(E2613*N2613,2)</f>
        <v>0.76</v>
      </c>
      <c r="P2613" s="172">
        <v>0</v>
      </c>
      <c r="Q2613" s="172">
        <f>ROUND(E2613*P2613,2)</f>
        <v>0</v>
      </c>
      <c r="R2613" s="172" t="s">
        <v>2114</v>
      </c>
      <c r="S2613" s="172" t="s">
        <v>201</v>
      </c>
      <c r="T2613" s="173" t="s">
        <v>201</v>
      </c>
      <c r="U2613" s="159">
        <v>1.288</v>
      </c>
      <c r="V2613" s="159">
        <f>ROUND(E2613*U2613,2)</f>
        <v>183.59</v>
      </c>
      <c r="W2613" s="159"/>
      <c r="X2613" s="159" t="s">
        <v>242</v>
      </c>
      <c r="Y2613" s="150"/>
      <c r="Z2613" s="150"/>
      <c r="AA2613" s="150"/>
      <c r="AB2613" s="150"/>
      <c r="AC2613" s="150"/>
      <c r="AD2613" s="150"/>
      <c r="AE2613" s="150"/>
      <c r="AF2613" s="150"/>
      <c r="AG2613" s="150" t="s">
        <v>243</v>
      </c>
      <c r="AH2613" s="150"/>
      <c r="AI2613" s="150"/>
      <c r="AJ2613" s="150"/>
      <c r="AK2613" s="150"/>
      <c r="AL2613" s="150"/>
      <c r="AM2613" s="150"/>
      <c r="AN2613" s="150"/>
      <c r="AO2613" s="150"/>
      <c r="AP2613" s="150"/>
      <c r="AQ2613" s="150"/>
      <c r="AR2613" s="150"/>
      <c r="AS2613" s="150"/>
      <c r="AT2613" s="150"/>
      <c r="AU2613" s="150"/>
      <c r="AV2613" s="150"/>
      <c r="AW2613" s="150"/>
      <c r="AX2613" s="150"/>
      <c r="AY2613" s="150"/>
      <c r="AZ2613" s="150"/>
      <c r="BA2613" s="150"/>
      <c r="BB2613" s="150"/>
      <c r="BC2613" s="150"/>
      <c r="BD2613" s="150"/>
      <c r="BE2613" s="150"/>
      <c r="BF2613" s="150"/>
      <c r="BG2613" s="150"/>
      <c r="BH2613" s="150"/>
    </row>
    <row r="2614" spans="1:60" outlineLevel="1" x14ac:dyDescent="0.2">
      <c r="A2614" s="157"/>
      <c r="B2614" s="158"/>
      <c r="C2614" s="199" t="s">
        <v>246</v>
      </c>
      <c r="D2614" s="189"/>
      <c r="E2614" s="190"/>
      <c r="F2614" s="159"/>
      <c r="G2614" s="159"/>
      <c r="H2614" s="159"/>
      <c r="I2614" s="159"/>
      <c r="J2614" s="159"/>
      <c r="K2614" s="159"/>
      <c r="L2614" s="159"/>
      <c r="M2614" s="159"/>
      <c r="N2614" s="159"/>
      <c r="O2614" s="159"/>
      <c r="P2614" s="159"/>
      <c r="Q2614" s="159"/>
      <c r="R2614" s="159"/>
      <c r="S2614" s="159"/>
      <c r="T2614" s="159"/>
      <c r="U2614" s="159"/>
      <c r="V2614" s="159"/>
      <c r="W2614" s="159"/>
      <c r="X2614" s="159"/>
      <c r="Y2614" s="150"/>
      <c r="Z2614" s="150"/>
      <c r="AA2614" s="150"/>
      <c r="AB2614" s="150"/>
      <c r="AC2614" s="150"/>
      <c r="AD2614" s="150"/>
      <c r="AE2614" s="150"/>
      <c r="AF2614" s="150"/>
      <c r="AG2614" s="150" t="s">
        <v>247</v>
      </c>
      <c r="AH2614" s="150">
        <v>0</v>
      </c>
      <c r="AI2614" s="150"/>
      <c r="AJ2614" s="150"/>
      <c r="AK2614" s="150"/>
      <c r="AL2614" s="150"/>
      <c r="AM2614" s="150"/>
      <c r="AN2614" s="150"/>
      <c r="AO2614" s="150"/>
      <c r="AP2614" s="150"/>
      <c r="AQ2614" s="150"/>
      <c r="AR2614" s="150"/>
      <c r="AS2614" s="150"/>
      <c r="AT2614" s="150"/>
      <c r="AU2614" s="150"/>
      <c r="AV2614" s="150"/>
      <c r="AW2614" s="150"/>
      <c r="AX2614" s="150"/>
      <c r="AY2614" s="150"/>
      <c r="AZ2614" s="150"/>
      <c r="BA2614" s="150"/>
      <c r="BB2614" s="150"/>
      <c r="BC2614" s="150"/>
      <c r="BD2614" s="150"/>
      <c r="BE2614" s="150"/>
      <c r="BF2614" s="150"/>
      <c r="BG2614" s="150"/>
      <c r="BH2614" s="150"/>
    </row>
    <row r="2615" spans="1:60" outlineLevel="1" x14ac:dyDescent="0.2">
      <c r="A2615" s="157"/>
      <c r="B2615" s="158"/>
      <c r="C2615" s="199" t="s">
        <v>2196</v>
      </c>
      <c r="D2615" s="189"/>
      <c r="E2615" s="190">
        <v>37.248800000000003</v>
      </c>
      <c r="F2615" s="159"/>
      <c r="G2615" s="159"/>
      <c r="H2615" s="159"/>
      <c r="I2615" s="159"/>
      <c r="J2615" s="159"/>
      <c r="K2615" s="159"/>
      <c r="L2615" s="159"/>
      <c r="M2615" s="159"/>
      <c r="N2615" s="159"/>
      <c r="O2615" s="159"/>
      <c r="P2615" s="159"/>
      <c r="Q2615" s="159"/>
      <c r="R2615" s="159"/>
      <c r="S2615" s="159"/>
      <c r="T2615" s="159"/>
      <c r="U2615" s="159"/>
      <c r="V2615" s="159"/>
      <c r="W2615" s="159"/>
      <c r="X2615" s="159"/>
      <c r="Y2615" s="150"/>
      <c r="Z2615" s="150"/>
      <c r="AA2615" s="150"/>
      <c r="AB2615" s="150"/>
      <c r="AC2615" s="150"/>
      <c r="AD2615" s="150"/>
      <c r="AE2615" s="150"/>
      <c r="AF2615" s="150"/>
      <c r="AG2615" s="150" t="s">
        <v>247</v>
      </c>
      <c r="AH2615" s="150">
        <v>0</v>
      </c>
      <c r="AI2615" s="150"/>
      <c r="AJ2615" s="150"/>
      <c r="AK2615" s="150"/>
      <c r="AL2615" s="150"/>
      <c r="AM2615" s="150"/>
      <c r="AN2615" s="150"/>
      <c r="AO2615" s="150"/>
      <c r="AP2615" s="150"/>
      <c r="AQ2615" s="150"/>
      <c r="AR2615" s="150"/>
      <c r="AS2615" s="150"/>
      <c r="AT2615" s="150"/>
      <c r="AU2615" s="150"/>
      <c r="AV2615" s="150"/>
      <c r="AW2615" s="150"/>
      <c r="AX2615" s="150"/>
      <c r="AY2615" s="150"/>
      <c r="AZ2615" s="150"/>
      <c r="BA2615" s="150"/>
      <c r="BB2615" s="150"/>
      <c r="BC2615" s="150"/>
      <c r="BD2615" s="150"/>
      <c r="BE2615" s="150"/>
      <c r="BF2615" s="150"/>
      <c r="BG2615" s="150"/>
      <c r="BH2615" s="150"/>
    </row>
    <row r="2616" spans="1:60" outlineLevel="1" x14ac:dyDescent="0.2">
      <c r="A2616" s="157"/>
      <c r="B2616" s="158"/>
      <c r="C2616" s="199" t="s">
        <v>597</v>
      </c>
      <c r="D2616" s="189"/>
      <c r="E2616" s="190">
        <v>-1.5760000000000001</v>
      </c>
      <c r="F2616" s="159"/>
      <c r="G2616" s="159"/>
      <c r="H2616" s="159"/>
      <c r="I2616" s="159"/>
      <c r="J2616" s="159"/>
      <c r="K2616" s="159"/>
      <c r="L2616" s="159"/>
      <c r="M2616" s="159"/>
      <c r="N2616" s="159"/>
      <c r="O2616" s="159"/>
      <c r="P2616" s="159"/>
      <c r="Q2616" s="159"/>
      <c r="R2616" s="159"/>
      <c r="S2616" s="159"/>
      <c r="T2616" s="159"/>
      <c r="U2616" s="159"/>
      <c r="V2616" s="159"/>
      <c r="W2616" s="159"/>
      <c r="X2616" s="159"/>
      <c r="Y2616" s="150"/>
      <c r="Z2616" s="150"/>
      <c r="AA2616" s="150"/>
      <c r="AB2616" s="150"/>
      <c r="AC2616" s="150"/>
      <c r="AD2616" s="150"/>
      <c r="AE2616" s="150"/>
      <c r="AF2616" s="150"/>
      <c r="AG2616" s="150" t="s">
        <v>247</v>
      </c>
      <c r="AH2616" s="150">
        <v>0</v>
      </c>
      <c r="AI2616" s="150"/>
      <c r="AJ2616" s="150"/>
      <c r="AK2616" s="150"/>
      <c r="AL2616" s="150"/>
      <c r="AM2616" s="150"/>
      <c r="AN2616" s="150"/>
      <c r="AO2616" s="150"/>
      <c r="AP2616" s="150"/>
      <c r="AQ2616" s="150"/>
      <c r="AR2616" s="150"/>
      <c r="AS2616" s="150"/>
      <c r="AT2616" s="150"/>
      <c r="AU2616" s="150"/>
      <c r="AV2616" s="150"/>
      <c r="AW2616" s="150"/>
      <c r="AX2616" s="150"/>
      <c r="AY2616" s="150"/>
      <c r="AZ2616" s="150"/>
      <c r="BA2616" s="150"/>
      <c r="BB2616" s="150"/>
      <c r="BC2616" s="150"/>
      <c r="BD2616" s="150"/>
      <c r="BE2616" s="150"/>
      <c r="BF2616" s="150"/>
      <c r="BG2616" s="150"/>
      <c r="BH2616" s="150"/>
    </row>
    <row r="2617" spans="1:60" outlineLevel="1" x14ac:dyDescent="0.2">
      <c r="A2617" s="157"/>
      <c r="B2617" s="158"/>
      <c r="C2617" s="199" t="s">
        <v>2197</v>
      </c>
      <c r="D2617" s="189"/>
      <c r="E2617" s="190">
        <v>-2.2654999999999998</v>
      </c>
      <c r="F2617" s="159"/>
      <c r="G2617" s="159"/>
      <c r="H2617" s="159"/>
      <c r="I2617" s="159"/>
      <c r="J2617" s="159"/>
      <c r="K2617" s="159"/>
      <c r="L2617" s="159"/>
      <c r="M2617" s="159"/>
      <c r="N2617" s="159"/>
      <c r="O2617" s="159"/>
      <c r="P2617" s="159"/>
      <c r="Q2617" s="159"/>
      <c r="R2617" s="159"/>
      <c r="S2617" s="159"/>
      <c r="T2617" s="159"/>
      <c r="U2617" s="159"/>
      <c r="V2617" s="159"/>
      <c r="W2617" s="159"/>
      <c r="X2617" s="159"/>
      <c r="Y2617" s="150"/>
      <c r="Z2617" s="150"/>
      <c r="AA2617" s="150"/>
      <c r="AB2617" s="150"/>
      <c r="AC2617" s="150"/>
      <c r="AD2617" s="150"/>
      <c r="AE2617" s="150"/>
      <c r="AF2617" s="150"/>
      <c r="AG2617" s="150" t="s">
        <v>247</v>
      </c>
      <c r="AH2617" s="150">
        <v>0</v>
      </c>
      <c r="AI2617" s="150"/>
      <c r="AJ2617" s="150"/>
      <c r="AK2617" s="150"/>
      <c r="AL2617" s="150"/>
      <c r="AM2617" s="150"/>
      <c r="AN2617" s="150"/>
      <c r="AO2617" s="150"/>
      <c r="AP2617" s="150"/>
      <c r="AQ2617" s="150"/>
      <c r="AR2617" s="150"/>
      <c r="AS2617" s="150"/>
      <c r="AT2617" s="150"/>
      <c r="AU2617" s="150"/>
      <c r="AV2617" s="150"/>
      <c r="AW2617" s="150"/>
      <c r="AX2617" s="150"/>
      <c r="AY2617" s="150"/>
      <c r="AZ2617" s="150"/>
      <c r="BA2617" s="150"/>
      <c r="BB2617" s="150"/>
      <c r="BC2617" s="150"/>
      <c r="BD2617" s="150"/>
      <c r="BE2617" s="150"/>
      <c r="BF2617" s="150"/>
      <c r="BG2617" s="150"/>
      <c r="BH2617" s="150"/>
    </row>
    <row r="2618" spans="1:60" outlineLevel="1" x14ac:dyDescent="0.2">
      <c r="A2618" s="157"/>
      <c r="B2618" s="158"/>
      <c r="C2618" s="199" t="s">
        <v>2198</v>
      </c>
      <c r="D2618" s="189"/>
      <c r="E2618" s="190">
        <v>59.0244</v>
      </c>
      <c r="F2618" s="159"/>
      <c r="G2618" s="159"/>
      <c r="H2618" s="159"/>
      <c r="I2618" s="159"/>
      <c r="J2618" s="159"/>
      <c r="K2618" s="159"/>
      <c r="L2618" s="159"/>
      <c r="M2618" s="159"/>
      <c r="N2618" s="159"/>
      <c r="O2618" s="159"/>
      <c r="P2618" s="159"/>
      <c r="Q2618" s="159"/>
      <c r="R2618" s="159"/>
      <c r="S2618" s="159"/>
      <c r="T2618" s="159"/>
      <c r="U2618" s="159"/>
      <c r="V2618" s="159"/>
      <c r="W2618" s="159"/>
      <c r="X2618" s="159"/>
      <c r="Y2618" s="150"/>
      <c r="Z2618" s="150"/>
      <c r="AA2618" s="150"/>
      <c r="AB2618" s="150"/>
      <c r="AC2618" s="150"/>
      <c r="AD2618" s="150"/>
      <c r="AE2618" s="150"/>
      <c r="AF2618" s="150"/>
      <c r="AG2618" s="150" t="s">
        <v>247</v>
      </c>
      <c r="AH2618" s="150">
        <v>0</v>
      </c>
      <c r="AI2618" s="150"/>
      <c r="AJ2618" s="150"/>
      <c r="AK2618" s="150"/>
      <c r="AL2618" s="150"/>
      <c r="AM2618" s="150"/>
      <c r="AN2618" s="150"/>
      <c r="AO2618" s="150"/>
      <c r="AP2618" s="150"/>
      <c r="AQ2618" s="150"/>
      <c r="AR2618" s="150"/>
      <c r="AS2618" s="150"/>
      <c r="AT2618" s="150"/>
      <c r="AU2618" s="150"/>
      <c r="AV2618" s="150"/>
      <c r="AW2618" s="150"/>
      <c r="AX2618" s="150"/>
      <c r="AY2618" s="150"/>
      <c r="AZ2618" s="150"/>
      <c r="BA2618" s="150"/>
      <c r="BB2618" s="150"/>
      <c r="BC2618" s="150"/>
      <c r="BD2618" s="150"/>
      <c r="BE2618" s="150"/>
      <c r="BF2618" s="150"/>
      <c r="BG2618" s="150"/>
      <c r="BH2618" s="150"/>
    </row>
    <row r="2619" spans="1:60" outlineLevel="1" x14ac:dyDescent="0.2">
      <c r="A2619" s="157"/>
      <c r="B2619" s="158"/>
      <c r="C2619" s="199" t="s">
        <v>2199</v>
      </c>
      <c r="D2619" s="189"/>
      <c r="E2619" s="190">
        <v>-3.6714000000000002</v>
      </c>
      <c r="F2619" s="159"/>
      <c r="G2619" s="159"/>
      <c r="H2619" s="159"/>
      <c r="I2619" s="159"/>
      <c r="J2619" s="159"/>
      <c r="K2619" s="159"/>
      <c r="L2619" s="159"/>
      <c r="M2619" s="159"/>
      <c r="N2619" s="159"/>
      <c r="O2619" s="159"/>
      <c r="P2619" s="159"/>
      <c r="Q2619" s="159"/>
      <c r="R2619" s="159"/>
      <c r="S2619" s="159"/>
      <c r="T2619" s="159"/>
      <c r="U2619" s="159"/>
      <c r="V2619" s="159"/>
      <c r="W2619" s="159"/>
      <c r="X2619" s="159"/>
      <c r="Y2619" s="150"/>
      <c r="Z2619" s="150"/>
      <c r="AA2619" s="150"/>
      <c r="AB2619" s="150"/>
      <c r="AC2619" s="150"/>
      <c r="AD2619" s="150"/>
      <c r="AE2619" s="150"/>
      <c r="AF2619" s="150"/>
      <c r="AG2619" s="150" t="s">
        <v>247</v>
      </c>
      <c r="AH2619" s="150">
        <v>0</v>
      </c>
      <c r="AI2619" s="150"/>
      <c r="AJ2619" s="150"/>
      <c r="AK2619" s="150"/>
      <c r="AL2619" s="150"/>
      <c r="AM2619" s="150"/>
      <c r="AN2619" s="150"/>
      <c r="AO2619" s="150"/>
      <c r="AP2619" s="150"/>
      <c r="AQ2619" s="150"/>
      <c r="AR2619" s="150"/>
      <c r="AS2619" s="150"/>
      <c r="AT2619" s="150"/>
      <c r="AU2619" s="150"/>
      <c r="AV2619" s="150"/>
      <c r="AW2619" s="150"/>
      <c r="AX2619" s="150"/>
      <c r="AY2619" s="150"/>
      <c r="AZ2619" s="150"/>
      <c r="BA2619" s="150"/>
      <c r="BB2619" s="150"/>
      <c r="BC2619" s="150"/>
      <c r="BD2619" s="150"/>
      <c r="BE2619" s="150"/>
      <c r="BF2619" s="150"/>
      <c r="BG2619" s="150"/>
      <c r="BH2619" s="150"/>
    </row>
    <row r="2620" spans="1:60" outlineLevel="1" x14ac:dyDescent="0.2">
      <c r="A2620" s="157"/>
      <c r="B2620" s="158"/>
      <c r="C2620" s="199" t="s">
        <v>2200</v>
      </c>
      <c r="D2620" s="189"/>
      <c r="E2620" s="190">
        <v>-5.319</v>
      </c>
      <c r="F2620" s="159"/>
      <c r="G2620" s="159"/>
      <c r="H2620" s="159"/>
      <c r="I2620" s="159"/>
      <c r="J2620" s="159"/>
      <c r="K2620" s="159"/>
      <c r="L2620" s="159"/>
      <c r="M2620" s="159"/>
      <c r="N2620" s="159"/>
      <c r="O2620" s="159"/>
      <c r="P2620" s="159"/>
      <c r="Q2620" s="159"/>
      <c r="R2620" s="159"/>
      <c r="S2620" s="159"/>
      <c r="T2620" s="159"/>
      <c r="U2620" s="159"/>
      <c r="V2620" s="159"/>
      <c r="W2620" s="159"/>
      <c r="X2620" s="159"/>
      <c r="Y2620" s="150"/>
      <c r="Z2620" s="150"/>
      <c r="AA2620" s="150"/>
      <c r="AB2620" s="150"/>
      <c r="AC2620" s="150"/>
      <c r="AD2620" s="150"/>
      <c r="AE2620" s="150"/>
      <c r="AF2620" s="150"/>
      <c r="AG2620" s="150" t="s">
        <v>247</v>
      </c>
      <c r="AH2620" s="150">
        <v>0</v>
      </c>
      <c r="AI2620" s="150"/>
      <c r="AJ2620" s="150"/>
      <c r="AK2620" s="150"/>
      <c r="AL2620" s="150"/>
      <c r="AM2620" s="150"/>
      <c r="AN2620" s="150"/>
      <c r="AO2620" s="150"/>
      <c r="AP2620" s="150"/>
      <c r="AQ2620" s="150"/>
      <c r="AR2620" s="150"/>
      <c r="AS2620" s="150"/>
      <c r="AT2620" s="150"/>
      <c r="AU2620" s="150"/>
      <c r="AV2620" s="150"/>
      <c r="AW2620" s="150"/>
      <c r="AX2620" s="150"/>
      <c r="AY2620" s="150"/>
      <c r="AZ2620" s="150"/>
      <c r="BA2620" s="150"/>
      <c r="BB2620" s="150"/>
      <c r="BC2620" s="150"/>
      <c r="BD2620" s="150"/>
      <c r="BE2620" s="150"/>
      <c r="BF2620" s="150"/>
      <c r="BG2620" s="150"/>
      <c r="BH2620" s="150"/>
    </row>
    <row r="2621" spans="1:60" outlineLevel="1" x14ac:dyDescent="0.2">
      <c r="A2621" s="157"/>
      <c r="B2621" s="158"/>
      <c r="C2621" s="199" t="s">
        <v>2201</v>
      </c>
      <c r="D2621" s="189"/>
      <c r="E2621" s="190">
        <v>-1.62</v>
      </c>
      <c r="F2621" s="159"/>
      <c r="G2621" s="159"/>
      <c r="H2621" s="159"/>
      <c r="I2621" s="159"/>
      <c r="J2621" s="159"/>
      <c r="K2621" s="159"/>
      <c r="L2621" s="159"/>
      <c r="M2621" s="159"/>
      <c r="N2621" s="159"/>
      <c r="O2621" s="159"/>
      <c r="P2621" s="159"/>
      <c r="Q2621" s="159"/>
      <c r="R2621" s="159"/>
      <c r="S2621" s="159"/>
      <c r="T2621" s="159"/>
      <c r="U2621" s="159"/>
      <c r="V2621" s="159"/>
      <c r="W2621" s="159"/>
      <c r="X2621" s="159"/>
      <c r="Y2621" s="150"/>
      <c r="Z2621" s="150"/>
      <c r="AA2621" s="150"/>
      <c r="AB2621" s="150"/>
      <c r="AC2621" s="150"/>
      <c r="AD2621" s="150"/>
      <c r="AE2621" s="150"/>
      <c r="AF2621" s="150"/>
      <c r="AG2621" s="150" t="s">
        <v>247</v>
      </c>
      <c r="AH2621" s="150">
        <v>0</v>
      </c>
      <c r="AI2621" s="150"/>
      <c r="AJ2621" s="150"/>
      <c r="AK2621" s="150"/>
      <c r="AL2621" s="150"/>
      <c r="AM2621" s="150"/>
      <c r="AN2621" s="150"/>
      <c r="AO2621" s="150"/>
      <c r="AP2621" s="150"/>
      <c r="AQ2621" s="150"/>
      <c r="AR2621" s="150"/>
      <c r="AS2621" s="150"/>
      <c r="AT2621" s="150"/>
      <c r="AU2621" s="150"/>
      <c r="AV2621" s="150"/>
      <c r="AW2621" s="150"/>
      <c r="AX2621" s="150"/>
      <c r="AY2621" s="150"/>
      <c r="AZ2621" s="150"/>
      <c r="BA2621" s="150"/>
      <c r="BB2621" s="150"/>
      <c r="BC2621" s="150"/>
      <c r="BD2621" s="150"/>
      <c r="BE2621" s="150"/>
      <c r="BF2621" s="150"/>
      <c r="BG2621" s="150"/>
      <c r="BH2621" s="150"/>
    </row>
    <row r="2622" spans="1:60" outlineLevel="1" x14ac:dyDescent="0.2">
      <c r="A2622" s="157"/>
      <c r="B2622" s="158"/>
      <c r="C2622" s="199" t="s">
        <v>2202</v>
      </c>
      <c r="D2622" s="189"/>
      <c r="E2622" s="190">
        <v>-1.02</v>
      </c>
      <c r="F2622" s="159"/>
      <c r="G2622" s="159"/>
      <c r="H2622" s="159"/>
      <c r="I2622" s="159"/>
      <c r="J2622" s="159"/>
      <c r="K2622" s="159"/>
      <c r="L2622" s="159"/>
      <c r="M2622" s="159"/>
      <c r="N2622" s="159"/>
      <c r="O2622" s="159"/>
      <c r="P2622" s="159"/>
      <c r="Q2622" s="159"/>
      <c r="R2622" s="159"/>
      <c r="S2622" s="159"/>
      <c r="T2622" s="159"/>
      <c r="U2622" s="159"/>
      <c r="V2622" s="159"/>
      <c r="W2622" s="159"/>
      <c r="X2622" s="159"/>
      <c r="Y2622" s="150"/>
      <c r="Z2622" s="150"/>
      <c r="AA2622" s="150"/>
      <c r="AB2622" s="150"/>
      <c r="AC2622" s="150"/>
      <c r="AD2622" s="150"/>
      <c r="AE2622" s="150"/>
      <c r="AF2622" s="150"/>
      <c r="AG2622" s="150" t="s">
        <v>247</v>
      </c>
      <c r="AH2622" s="150">
        <v>0</v>
      </c>
      <c r="AI2622" s="150"/>
      <c r="AJ2622" s="150"/>
      <c r="AK2622" s="150"/>
      <c r="AL2622" s="150"/>
      <c r="AM2622" s="150"/>
      <c r="AN2622" s="150"/>
      <c r="AO2622" s="150"/>
      <c r="AP2622" s="150"/>
      <c r="AQ2622" s="150"/>
      <c r="AR2622" s="150"/>
      <c r="AS2622" s="150"/>
      <c r="AT2622" s="150"/>
      <c r="AU2622" s="150"/>
      <c r="AV2622" s="150"/>
      <c r="AW2622" s="150"/>
      <c r="AX2622" s="150"/>
      <c r="AY2622" s="150"/>
      <c r="AZ2622" s="150"/>
      <c r="BA2622" s="150"/>
      <c r="BB2622" s="150"/>
      <c r="BC2622" s="150"/>
      <c r="BD2622" s="150"/>
      <c r="BE2622" s="150"/>
      <c r="BF2622" s="150"/>
      <c r="BG2622" s="150"/>
      <c r="BH2622" s="150"/>
    </row>
    <row r="2623" spans="1:60" outlineLevel="1" x14ac:dyDescent="0.2">
      <c r="A2623" s="157"/>
      <c r="B2623" s="158"/>
      <c r="C2623" s="199" t="s">
        <v>2203</v>
      </c>
      <c r="D2623" s="189"/>
      <c r="E2623" s="190">
        <v>24.442</v>
      </c>
      <c r="F2623" s="159"/>
      <c r="G2623" s="159"/>
      <c r="H2623" s="159"/>
      <c r="I2623" s="159"/>
      <c r="J2623" s="159"/>
      <c r="K2623" s="159"/>
      <c r="L2623" s="159"/>
      <c r="M2623" s="159"/>
      <c r="N2623" s="159"/>
      <c r="O2623" s="159"/>
      <c r="P2623" s="159"/>
      <c r="Q2623" s="159"/>
      <c r="R2623" s="159"/>
      <c r="S2623" s="159"/>
      <c r="T2623" s="159"/>
      <c r="U2623" s="159"/>
      <c r="V2623" s="159"/>
      <c r="W2623" s="159"/>
      <c r="X2623" s="159"/>
      <c r="Y2623" s="150"/>
      <c r="Z2623" s="150"/>
      <c r="AA2623" s="150"/>
      <c r="AB2623" s="150"/>
      <c r="AC2623" s="150"/>
      <c r="AD2623" s="150"/>
      <c r="AE2623" s="150"/>
      <c r="AF2623" s="150"/>
      <c r="AG2623" s="150" t="s">
        <v>247</v>
      </c>
      <c r="AH2623" s="150">
        <v>0</v>
      </c>
      <c r="AI2623" s="150"/>
      <c r="AJ2623" s="150"/>
      <c r="AK2623" s="150"/>
      <c r="AL2623" s="150"/>
      <c r="AM2623" s="150"/>
      <c r="AN2623" s="150"/>
      <c r="AO2623" s="150"/>
      <c r="AP2623" s="150"/>
      <c r="AQ2623" s="150"/>
      <c r="AR2623" s="150"/>
      <c r="AS2623" s="150"/>
      <c r="AT2623" s="150"/>
      <c r="AU2623" s="150"/>
      <c r="AV2623" s="150"/>
      <c r="AW2623" s="150"/>
      <c r="AX2623" s="150"/>
      <c r="AY2623" s="150"/>
      <c r="AZ2623" s="150"/>
      <c r="BA2623" s="150"/>
      <c r="BB2623" s="150"/>
      <c r="BC2623" s="150"/>
      <c r="BD2623" s="150"/>
      <c r="BE2623" s="150"/>
      <c r="BF2623" s="150"/>
      <c r="BG2623" s="150"/>
      <c r="BH2623" s="150"/>
    </row>
    <row r="2624" spans="1:60" outlineLevel="1" x14ac:dyDescent="0.2">
      <c r="A2624" s="157"/>
      <c r="B2624" s="158"/>
      <c r="C2624" s="199" t="s">
        <v>2204</v>
      </c>
      <c r="D2624" s="189"/>
      <c r="E2624" s="190">
        <v>-1.1934</v>
      </c>
      <c r="F2624" s="159"/>
      <c r="G2624" s="159"/>
      <c r="H2624" s="159"/>
      <c r="I2624" s="159"/>
      <c r="J2624" s="159"/>
      <c r="K2624" s="159"/>
      <c r="L2624" s="159"/>
      <c r="M2624" s="159"/>
      <c r="N2624" s="159"/>
      <c r="O2624" s="159"/>
      <c r="P2624" s="159"/>
      <c r="Q2624" s="159"/>
      <c r="R2624" s="159"/>
      <c r="S2624" s="159"/>
      <c r="T2624" s="159"/>
      <c r="U2624" s="159"/>
      <c r="V2624" s="159"/>
      <c r="W2624" s="159"/>
      <c r="X2624" s="159"/>
      <c r="Y2624" s="150"/>
      <c r="Z2624" s="150"/>
      <c r="AA2624" s="150"/>
      <c r="AB2624" s="150"/>
      <c r="AC2624" s="150"/>
      <c r="AD2624" s="150"/>
      <c r="AE2624" s="150"/>
      <c r="AF2624" s="150"/>
      <c r="AG2624" s="150" t="s">
        <v>247</v>
      </c>
      <c r="AH2624" s="150">
        <v>0</v>
      </c>
      <c r="AI2624" s="150"/>
      <c r="AJ2624" s="150"/>
      <c r="AK2624" s="150"/>
      <c r="AL2624" s="150"/>
      <c r="AM2624" s="150"/>
      <c r="AN2624" s="150"/>
      <c r="AO2624" s="150"/>
      <c r="AP2624" s="150"/>
      <c r="AQ2624" s="150"/>
      <c r="AR2624" s="150"/>
      <c r="AS2624" s="150"/>
      <c r="AT2624" s="150"/>
      <c r="AU2624" s="150"/>
      <c r="AV2624" s="150"/>
      <c r="AW2624" s="150"/>
      <c r="AX2624" s="150"/>
      <c r="AY2624" s="150"/>
      <c r="AZ2624" s="150"/>
      <c r="BA2624" s="150"/>
      <c r="BB2624" s="150"/>
      <c r="BC2624" s="150"/>
      <c r="BD2624" s="150"/>
      <c r="BE2624" s="150"/>
      <c r="BF2624" s="150"/>
      <c r="BG2624" s="150"/>
      <c r="BH2624" s="150"/>
    </row>
    <row r="2625" spans="1:60" outlineLevel="1" x14ac:dyDescent="0.2">
      <c r="A2625" s="157"/>
      <c r="B2625" s="158"/>
      <c r="C2625" s="199" t="s">
        <v>2205</v>
      </c>
      <c r="D2625" s="189"/>
      <c r="E2625" s="190">
        <v>-1.8180000000000001</v>
      </c>
      <c r="F2625" s="159"/>
      <c r="G2625" s="159"/>
      <c r="H2625" s="159"/>
      <c r="I2625" s="159"/>
      <c r="J2625" s="159"/>
      <c r="K2625" s="159"/>
      <c r="L2625" s="159"/>
      <c r="M2625" s="159"/>
      <c r="N2625" s="159"/>
      <c r="O2625" s="159"/>
      <c r="P2625" s="159"/>
      <c r="Q2625" s="159"/>
      <c r="R2625" s="159"/>
      <c r="S2625" s="159"/>
      <c r="T2625" s="159"/>
      <c r="U2625" s="159"/>
      <c r="V2625" s="159"/>
      <c r="W2625" s="159"/>
      <c r="X2625" s="159"/>
      <c r="Y2625" s="150"/>
      <c r="Z2625" s="150"/>
      <c r="AA2625" s="150"/>
      <c r="AB2625" s="150"/>
      <c r="AC2625" s="150"/>
      <c r="AD2625" s="150"/>
      <c r="AE2625" s="150"/>
      <c r="AF2625" s="150"/>
      <c r="AG2625" s="150" t="s">
        <v>247</v>
      </c>
      <c r="AH2625" s="150">
        <v>0</v>
      </c>
      <c r="AI2625" s="150"/>
      <c r="AJ2625" s="150"/>
      <c r="AK2625" s="150"/>
      <c r="AL2625" s="150"/>
      <c r="AM2625" s="150"/>
      <c r="AN2625" s="150"/>
      <c r="AO2625" s="150"/>
      <c r="AP2625" s="150"/>
      <c r="AQ2625" s="150"/>
      <c r="AR2625" s="150"/>
      <c r="AS2625" s="150"/>
      <c r="AT2625" s="150"/>
      <c r="AU2625" s="150"/>
      <c r="AV2625" s="150"/>
      <c r="AW2625" s="150"/>
      <c r="AX2625" s="150"/>
      <c r="AY2625" s="150"/>
      <c r="AZ2625" s="150"/>
      <c r="BA2625" s="150"/>
      <c r="BB2625" s="150"/>
      <c r="BC2625" s="150"/>
      <c r="BD2625" s="150"/>
      <c r="BE2625" s="150"/>
      <c r="BF2625" s="150"/>
      <c r="BG2625" s="150"/>
      <c r="BH2625" s="150"/>
    </row>
    <row r="2626" spans="1:60" outlineLevel="1" x14ac:dyDescent="0.2">
      <c r="A2626" s="157"/>
      <c r="B2626" s="158"/>
      <c r="C2626" s="199" t="s">
        <v>2206</v>
      </c>
      <c r="D2626" s="189"/>
      <c r="E2626" s="190">
        <v>11.76</v>
      </c>
      <c r="F2626" s="159"/>
      <c r="G2626" s="159"/>
      <c r="H2626" s="159"/>
      <c r="I2626" s="159"/>
      <c r="J2626" s="159"/>
      <c r="K2626" s="159"/>
      <c r="L2626" s="159"/>
      <c r="M2626" s="159"/>
      <c r="N2626" s="159"/>
      <c r="O2626" s="159"/>
      <c r="P2626" s="159"/>
      <c r="Q2626" s="159"/>
      <c r="R2626" s="159"/>
      <c r="S2626" s="159"/>
      <c r="T2626" s="159"/>
      <c r="U2626" s="159"/>
      <c r="V2626" s="159"/>
      <c r="W2626" s="159"/>
      <c r="X2626" s="159"/>
      <c r="Y2626" s="150"/>
      <c r="Z2626" s="150"/>
      <c r="AA2626" s="150"/>
      <c r="AB2626" s="150"/>
      <c r="AC2626" s="150"/>
      <c r="AD2626" s="150"/>
      <c r="AE2626" s="150"/>
      <c r="AF2626" s="150"/>
      <c r="AG2626" s="150" t="s">
        <v>247</v>
      </c>
      <c r="AH2626" s="150">
        <v>0</v>
      </c>
      <c r="AI2626" s="150"/>
      <c r="AJ2626" s="150"/>
      <c r="AK2626" s="150"/>
      <c r="AL2626" s="150"/>
      <c r="AM2626" s="150"/>
      <c r="AN2626" s="150"/>
      <c r="AO2626" s="150"/>
      <c r="AP2626" s="150"/>
      <c r="AQ2626" s="150"/>
      <c r="AR2626" s="150"/>
      <c r="AS2626" s="150"/>
      <c r="AT2626" s="150"/>
      <c r="AU2626" s="150"/>
      <c r="AV2626" s="150"/>
      <c r="AW2626" s="150"/>
      <c r="AX2626" s="150"/>
      <c r="AY2626" s="150"/>
      <c r="AZ2626" s="150"/>
      <c r="BA2626" s="150"/>
      <c r="BB2626" s="150"/>
      <c r="BC2626" s="150"/>
      <c r="BD2626" s="150"/>
      <c r="BE2626" s="150"/>
      <c r="BF2626" s="150"/>
      <c r="BG2626" s="150"/>
      <c r="BH2626" s="150"/>
    </row>
    <row r="2627" spans="1:60" outlineLevel="1" x14ac:dyDescent="0.2">
      <c r="A2627" s="157"/>
      <c r="B2627" s="158"/>
      <c r="C2627" s="199" t="s">
        <v>596</v>
      </c>
      <c r="D2627" s="189"/>
      <c r="E2627" s="190">
        <v>-1.379</v>
      </c>
      <c r="F2627" s="159"/>
      <c r="G2627" s="159"/>
      <c r="H2627" s="159"/>
      <c r="I2627" s="159"/>
      <c r="J2627" s="159"/>
      <c r="K2627" s="159"/>
      <c r="L2627" s="159"/>
      <c r="M2627" s="159"/>
      <c r="N2627" s="159"/>
      <c r="O2627" s="159"/>
      <c r="P2627" s="159"/>
      <c r="Q2627" s="159"/>
      <c r="R2627" s="159"/>
      <c r="S2627" s="159"/>
      <c r="T2627" s="159"/>
      <c r="U2627" s="159"/>
      <c r="V2627" s="159"/>
      <c r="W2627" s="159"/>
      <c r="X2627" s="159"/>
      <c r="Y2627" s="150"/>
      <c r="Z2627" s="150"/>
      <c r="AA2627" s="150"/>
      <c r="AB2627" s="150"/>
      <c r="AC2627" s="150"/>
      <c r="AD2627" s="150"/>
      <c r="AE2627" s="150"/>
      <c r="AF2627" s="150"/>
      <c r="AG2627" s="150" t="s">
        <v>247</v>
      </c>
      <c r="AH2627" s="150">
        <v>0</v>
      </c>
      <c r="AI2627" s="150"/>
      <c r="AJ2627" s="150"/>
      <c r="AK2627" s="150"/>
      <c r="AL2627" s="150"/>
      <c r="AM2627" s="150"/>
      <c r="AN2627" s="150"/>
      <c r="AO2627" s="150"/>
      <c r="AP2627" s="150"/>
      <c r="AQ2627" s="150"/>
      <c r="AR2627" s="150"/>
      <c r="AS2627" s="150"/>
      <c r="AT2627" s="150"/>
      <c r="AU2627" s="150"/>
      <c r="AV2627" s="150"/>
      <c r="AW2627" s="150"/>
      <c r="AX2627" s="150"/>
      <c r="AY2627" s="150"/>
      <c r="AZ2627" s="150"/>
      <c r="BA2627" s="150"/>
      <c r="BB2627" s="150"/>
      <c r="BC2627" s="150"/>
      <c r="BD2627" s="150"/>
      <c r="BE2627" s="150"/>
      <c r="BF2627" s="150"/>
      <c r="BG2627" s="150"/>
      <c r="BH2627" s="150"/>
    </row>
    <row r="2628" spans="1:60" outlineLevel="1" x14ac:dyDescent="0.2">
      <c r="A2628" s="157"/>
      <c r="B2628" s="158"/>
      <c r="C2628" s="199" t="s">
        <v>2207</v>
      </c>
      <c r="D2628" s="189"/>
      <c r="E2628" s="190">
        <v>10.269</v>
      </c>
      <c r="F2628" s="159"/>
      <c r="G2628" s="159"/>
      <c r="H2628" s="159"/>
      <c r="I2628" s="159"/>
      <c r="J2628" s="159"/>
      <c r="K2628" s="159"/>
      <c r="L2628" s="159"/>
      <c r="M2628" s="159"/>
      <c r="N2628" s="159"/>
      <c r="O2628" s="159"/>
      <c r="P2628" s="159"/>
      <c r="Q2628" s="159"/>
      <c r="R2628" s="159"/>
      <c r="S2628" s="159"/>
      <c r="T2628" s="159"/>
      <c r="U2628" s="159"/>
      <c r="V2628" s="159"/>
      <c r="W2628" s="159"/>
      <c r="X2628" s="159"/>
      <c r="Y2628" s="150"/>
      <c r="Z2628" s="150"/>
      <c r="AA2628" s="150"/>
      <c r="AB2628" s="150"/>
      <c r="AC2628" s="150"/>
      <c r="AD2628" s="150"/>
      <c r="AE2628" s="150"/>
      <c r="AF2628" s="150"/>
      <c r="AG2628" s="150" t="s">
        <v>247</v>
      </c>
      <c r="AH2628" s="150">
        <v>0</v>
      </c>
      <c r="AI2628" s="150"/>
      <c r="AJ2628" s="150"/>
      <c r="AK2628" s="150"/>
      <c r="AL2628" s="150"/>
      <c r="AM2628" s="150"/>
      <c r="AN2628" s="150"/>
      <c r="AO2628" s="150"/>
      <c r="AP2628" s="150"/>
      <c r="AQ2628" s="150"/>
      <c r="AR2628" s="150"/>
      <c r="AS2628" s="150"/>
      <c r="AT2628" s="150"/>
      <c r="AU2628" s="150"/>
      <c r="AV2628" s="150"/>
      <c r="AW2628" s="150"/>
      <c r="AX2628" s="150"/>
      <c r="AY2628" s="150"/>
      <c r="AZ2628" s="150"/>
      <c r="BA2628" s="150"/>
      <c r="BB2628" s="150"/>
      <c r="BC2628" s="150"/>
      <c r="BD2628" s="150"/>
      <c r="BE2628" s="150"/>
      <c r="BF2628" s="150"/>
      <c r="BG2628" s="150"/>
      <c r="BH2628" s="150"/>
    </row>
    <row r="2629" spans="1:60" outlineLevel="1" x14ac:dyDescent="0.2">
      <c r="A2629" s="157"/>
      <c r="B2629" s="158"/>
      <c r="C2629" s="199" t="s">
        <v>891</v>
      </c>
      <c r="D2629" s="189"/>
      <c r="E2629" s="190">
        <v>-2.758</v>
      </c>
      <c r="F2629" s="159"/>
      <c r="G2629" s="159"/>
      <c r="H2629" s="159"/>
      <c r="I2629" s="159"/>
      <c r="J2629" s="159"/>
      <c r="K2629" s="159"/>
      <c r="L2629" s="159"/>
      <c r="M2629" s="159"/>
      <c r="N2629" s="159"/>
      <c r="O2629" s="159"/>
      <c r="P2629" s="159"/>
      <c r="Q2629" s="159"/>
      <c r="R2629" s="159"/>
      <c r="S2629" s="159"/>
      <c r="T2629" s="159"/>
      <c r="U2629" s="159"/>
      <c r="V2629" s="159"/>
      <c r="W2629" s="159"/>
      <c r="X2629" s="159"/>
      <c r="Y2629" s="150"/>
      <c r="Z2629" s="150"/>
      <c r="AA2629" s="150"/>
      <c r="AB2629" s="150"/>
      <c r="AC2629" s="150"/>
      <c r="AD2629" s="150"/>
      <c r="AE2629" s="150"/>
      <c r="AF2629" s="150"/>
      <c r="AG2629" s="150" t="s">
        <v>247</v>
      </c>
      <c r="AH2629" s="150">
        <v>0</v>
      </c>
      <c r="AI2629" s="150"/>
      <c r="AJ2629" s="150"/>
      <c r="AK2629" s="150"/>
      <c r="AL2629" s="150"/>
      <c r="AM2629" s="150"/>
      <c r="AN2629" s="150"/>
      <c r="AO2629" s="150"/>
      <c r="AP2629" s="150"/>
      <c r="AQ2629" s="150"/>
      <c r="AR2629" s="150"/>
      <c r="AS2629" s="150"/>
      <c r="AT2629" s="150"/>
      <c r="AU2629" s="150"/>
      <c r="AV2629" s="150"/>
      <c r="AW2629" s="150"/>
      <c r="AX2629" s="150"/>
      <c r="AY2629" s="150"/>
      <c r="AZ2629" s="150"/>
      <c r="BA2629" s="150"/>
      <c r="BB2629" s="150"/>
      <c r="BC2629" s="150"/>
      <c r="BD2629" s="150"/>
      <c r="BE2629" s="150"/>
      <c r="BF2629" s="150"/>
      <c r="BG2629" s="150"/>
      <c r="BH2629" s="150"/>
    </row>
    <row r="2630" spans="1:60" outlineLevel="1" x14ac:dyDescent="0.2">
      <c r="A2630" s="157"/>
      <c r="B2630" s="158"/>
      <c r="C2630" s="199" t="s">
        <v>2208</v>
      </c>
      <c r="D2630" s="189"/>
      <c r="E2630" s="190">
        <v>10.584</v>
      </c>
      <c r="F2630" s="159"/>
      <c r="G2630" s="159"/>
      <c r="H2630" s="159"/>
      <c r="I2630" s="159"/>
      <c r="J2630" s="159"/>
      <c r="K2630" s="159"/>
      <c r="L2630" s="159"/>
      <c r="M2630" s="159"/>
      <c r="N2630" s="159"/>
      <c r="O2630" s="159"/>
      <c r="P2630" s="159"/>
      <c r="Q2630" s="159"/>
      <c r="R2630" s="159"/>
      <c r="S2630" s="159"/>
      <c r="T2630" s="159"/>
      <c r="U2630" s="159"/>
      <c r="V2630" s="159"/>
      <c r="W2630" s="159"/>
      <c r="X2630" s="159"/>
      <c r="Y2630" s="150"/>
      <c r="Z2630" s="150"/>
      <c r="AA2630" s="150"/>
      <c r="AB2630" s="150"/>
      <c r="AC2630" s="150"/>
      <c r="AD2630" s="150"/>
      <c r="AE2630" s="150"/>
      <c r="AF2630" s="150"/>
      <c r="AG2630" s="150" t="s">
        <v>247</v>
      </c>
      <c r="AH2630" s="150">
        <v>0</v>
      </c>
      <c r="AI2630" s="150"/>
      <c r="AJ2630" s="150"/>
      <c r="AK2630" s="150"/>
      <c r="AL2630" s="150"/>
      <c r="AM2630" s="150"/>
      <c r="AN2630" s="150"/>
      <c r="AO2630" s="150"/>
      <c r="AP2630" s="150"/>
      <c r="AQ2630" s="150"/>
      <c r="AR2630" s="150"/>
      <c r="AS2630" s="150"/>
      <c r="AT2630" s="150"/>
      <c r="AU2630" s="150"/>
      <c r="AV2630" s="150"/>
      <c r="AW2630" s="150"/>
      <c r="AX2630" s="150"/>
      <c r="AY2630" s="150"/>
      <c r="AZ2630" s="150"/>
      <c r="BA2630" s="150"/>
      <c r="BB2630" s="150"/>
      <c r="BC2630" s="150"/>
      <c r="BD2630" s="150"/>
      <c r="BE2630" s="150"/>
      <c r="BF2630" s="150"/>
      <c r="BG2630" s="150"/>
      <c r="BH2630" s="150"/>
    </row>
    <row r="2631" spans="1:60" outlineLevel="1" x14ac:dyDescent="0.2">
      <c r="A2631" s="157"/>
      <c r="B2631" s="158"/>
      <c r="C2631" s="199" t="s">
        <v>596</v>
      </c>
      <c r="D2631" s="189"/>
      <c r="E2631" s="190">
        <v>-1.379</v>
      </c>
      <c r="F2631" s="159"/>
      <c r="G2631" s="159"/>
      <c r="H2631" s="159"/>
      <c r="I2631" s="159"/>
      <c r="J2631" s="159"/>
      <c r="K2631" s="159"/>
      <c r="L2631" s="159"/>
      <c r="M2631" s="159"/>
      <c r="N2631" s="159"/>
      <c r="O2631" s="159"/>
      <c r="P2631" s="159"/>
      <c r="Q2631" s="159"/>
      <c r="R2631" s="159"/>
      <c r="S2631" s="159"/>
      <c r="T2631" s="159"/>
      <c r="U2631" s="159"/>
      <c r="V2631" s="159"/>
      <c r="W2631" s="159"/>
      <c r="X2631" s="159"/>
      <c r="Y2631" s="150"/>
      <c r="Z2631" s="150"/>
      <c r="AA2631" s="150"/>
      <c r="AB2631" s="150"/>
      <c r="AC2631" s="150"/>
      <c r="AD2631" s="150"/>
      <c r="AE2631" s="150"/>
      <c r="AF2631" s="150"/>
      <c r="AG2631" s="150" t="s">
        <v>247</v>
      </c>
      <c r="AH2631" s="150">
        <v>0</v>
      </c>
      <c r="AI2631" s="150"/>
      <c r="AJ2631" s="150"/>
      <c r="AK2631" s="150"/>
      <c r="AL2631" s="150"/>
      <c r="AM2631" s="150"/>
      <c r="AN2631" s="150"/>
      <c r="AO2631" s="150"/>
      <c r="AP2631" s="150"/>
      <c r="AQ2631" s="150"/>
      <c r="AR2631" s="150"/>
      <c r="AS2631" s="150"/>
      <c r="AT2631" s="150"/>
      <c r="AU2631" s="150"/>
      <c r="AV2631" s="150"/>
      <c r="AW2631" s="150"/>
      <c r="AX2631" s="150"/>
      <c r="AY2631" s="150"/>
      <c r="AZ2631" s="150"/>
      <c r="BA2631" s="150"/>
      <c r="BB2631" s="150"/>
      <c r="BC2631" s="150"/>
      <c r="BD2631" s="150"/>
      <c r="BE2631" s="150"/>
      <c r="BF2631" s="150"/>
      <c r="BG2631" s="150"/>
      <c r="BH2631" s="150"/>
    </row>
    <row r="2632" spans="1:60" outlineLevel="1" x14ac:dyDescent="0.2">
      <c r="A2632" s="157"/>
      <c r="B2632" s="158"/>
      <c r="C2632" s="199" t="s">
        <v>2209</v>
      </c>
      <c r="D2632" s="189"/>
      <c r="E2632" s="190">
        <v>13.251200000000001</v>
      </c>
      <c r="F2632" s="159"/>
      <c r="G2632" s="159"/>
      <c r="H2632" s="159"/>
      <c r="I2632" s="159"/>
      <c r="J2632" s="159"/>
      <c r="K2632" s="159"/>
      <c r="L2632" s="159"/>
      <c r="M2632" s="159"/>
      <c r="N2632" s="159"/>
      <c r="O2632" s="159"/>
      <c r="P2632" s="159"/>
      <c r="Q2632" s="159"/>
      <c r="R2632" s="159"/>
      <c r="S2632" s="159"/>
      <c r="T2632" s="159"/>
      <c r="U2632" s="159"/>
      <c r="V2632" s="159"/>
      <c r="W2632" s="159"/>
      <c r="X2632" s="159"/>
      <c r="Y2632" s="150"/>
      <c r="Z2632" s="150"/>
      <c r="AA2632" s="150"/>
      <c r="AB2632" s="150"/>
      <c r="AC2632" s="150"/>
      <c r="AD2632" s="150"/>
      <c r="AE2632" s="150"/>
      <c r="AF2632" s="150"/>
      <c r="AG2632" s="150" t="s">
        <v>247</v>
      </c>
      <c r="AH2632" s="150">
        <v>0</v>
      </c>
      <c r="AI2632" s="150"/>
      <c r="AJ2632" s="150"/>
      <c r="AK2632" s="150"/>
      <c r="AL2632" s="150"/>
      <c r="AM2632" s="150"/>
      <c r="AN2632" s="150"/>
      <c r="AO2632" s="150"/>
      <c r="AP2632" s="150"/>
      <c r="AQ2632" s="150"/>
      <c r="AR2632" s="150"/>
      <c r="AS2632" s="150"/>
      <c r="AT2632" s="150"/>
      <c r="AU2632" s="150"/>
      <c r="AV2632" s="150"/>
      <c r="AW2632" s="150"/>
      <c r="AX2632" s="150"/>
      <c r="AY2632" s="150"/>
      <c r="AZ2632" s="150"/>
      <c r="BA2632" s="150"/>
      <c r="BB2632" s="150"/>
      <c r="BC2632" s="150"/>
      <c r="BD2632" s="150"/>
      <c r="BE2632" s="150"/>
      <c r="BF2632" s="150"/>
      <c r="BG2632" s="150"/>
      <c r="BH2632" s="150"/>
    </row>
    <row r="2633" spans="1:60" outlineLevel="1" x14ac:dyDescent="0.2">
      <c r="A2633" s="157"/>
      <c r="B2633" s="158"/>
      <c r="C2633" s="199" t="s">
        <v>597</v>
      </c>
      <c r="D2633" s="189"/>
      <c r="E2633" s="190">
        <v>-1.5760000000000001</v>
      </c>
      <c r="F2633" s="159"/>
      <c r="G2633" s="159"/>
      <c r="H2633" s="159"/>
      <c r="I2633" s="159"/>
      <c r="J2633" s="159"/>
      <c r="K2633" s="159"/>
      <c r="L2633" s="159"/>
      <c r="M2633" s="159"/>
      <c r="N2633" s="159"/>
      <c r="O2633" s="159"/>
      <c r="P2633" s="159"/>
      <c r="Q2633" s="159"/>
      <c r="R2633" s="159"/>
      <c r="S2633" s="159"/>
      <c r="T2633" s="159"/>
      <c r="U2633" s="159"/>
      <c r="V2633" s="159"/>
      <c r="W2633" s="159"/>
      <c r="X2633" s="159"/>
      <c r="Y2633" s="150"/>
      <c r="Z2633" s="150"/>
      <c r="AA2633" s="150"/>
      <c r="AB2633" s="150"/>
      <c r="AC2633" s="150"/>
      <c r="AD2633" s="150"/>
      <c r="AE2633" s="150"/>
      <c r="AF2633" s="150"/>
      <c r="AG2633" s="150" t="s">
        <v>247</v>
      </c>
      <c r="AH2633" s="150">
        <v>0</v>
      </c>
      <c r="AI2633" s="150"/>
      <c r="AJ2633" s="150"/>
      <c r="AK2633" s="150"/>
      <c r="AL2633" s="150"/>
      <c r="AM2633" s="150"/>
      <c r="AN2633" s="150"/>
      <c r="AO2633" s="150"/>
      <c r="AP2633" s="150"/>
      <c r="AQ2633" s="150"/>
      <c r="AR2633" s="150"/>
      <c r="AS2633" s="150"/>
      <c r="AT2633" s="150"/>
      <c r="AU2633" s="150"/>
      <c r="AV2633" s="150"/>
      <c r="AW2633" s="150"/>
      <c r="AX2633" s="150"/>
      <c r="AY2633" s="150"/>
      <c r="AZ2633" s="150"/>
      <c r="BA2633" s="150"/>
      <c r="BB2633" s="150"/>
      <c r="BC2633" s="150"/>
      <c r="BD2633" s="150"/>
      <c r="BE2633" s="150"/>
      <c r="BF2633" s="150"/>
      <c r="BG2633" s="150"/>
      <c r="BH2633" s="150"/>
    </row>
    <row r="2634" spans="1:60" outlineLevel="1" x14ac:dyDescent="0.2">
      <c r="A2634" s="157"/>
      <c r="B2634" s="158"/>
      <c r="C2634" s="199" t="s">
        <v>2210</v>
      </c>
      <c r="D2634" s="189"/>
      <c r="E2634" s="190">
        <v>1.536</v>
      </c>
      <c r="F2634" s="159"/>
      <c r="G2634" s="159"/>
      <c r="H2634" s="159"/>
      <c r="I2634" s="159"/>
      <c r="J2634" s="159"/>
      <c r="K2634" s="159"/>
      <c r="L2634" s="159"/>
      <c r="M2634" s="159"/>
      <c r="N2634" s="159"/>
      <c r="O2634" s="159"/>
      <c r="P2634" s="159"/>
      <c r="Q2634" s="159"/>
      <c r="R2634" s="159"/>
      <c r="S2634" s="159"/>
      <c r="T2634" s="159"/>
      <c r="U2634" s="159"/>
      <c r="V2634" s="159"/>
      <c r="W2634" s="159"/>
      <c r="X2634" s="159"/>
      <c r="Y2634" s="150"/>
      <c r="Z2634" s="150"/>
      <c r="AA2634" s="150"/>
      <c r="AB2634" s="150"/>
      <c r="AC2634" s="150"/>
      <c r="AD2634" s="150"/>
      <c r="AE2634" s="150"/>
      <c r="AF2634" s="150"/>
      <c r="AG2634" s="150" t="s">
        <v>247</v>
      </c>
      <c r="AH2634" s="150">
        <v>0</v>
      </c>
      <c r="AI2634" s="150"/>
      <c r="AJ2634" s="150"/>
      <c r="AK2634" s="150"/>
      <c r="AL2634" s="150"/>
      <c r="AM2634" s="150"/>
      <c r="AN2634" s="150"/>
      <c r="AO2634" s="150"/>
      <c r="AP2634" s="150"/>
      <c r="AQ2634" s="150"/>
      <c r="AR2634" s="150"/>
      <c r="AS2634" s="150"/>
      <c r="AT2634" s="150"/>
      <c r="AU2634" s="150"/>
      <c r="AV2634" s="150"/>
      <c r="AW2634" s="150"/>
      <c r="AX2634" s="150"/>
      <c r="AY2634" s="150"/>
      <c r="AZ2634" s="150"/>
      <c r="BA2634" s="150"/>
      <c r="BB2634" s="150"/>
      <c r="BC2634" s="150"/>
      <c r="BD2634" s="150"/>
      <c r="BE2634" s="150"/>
      <c r="BF2634" s="150"/>
      <c r="BG2634" s="150"/>
      <c r="BH2634" s="150"/>
    </row>
    <row r="2635" spans="1:60" ht="22.5" outlineLevel="1" x14ac:dyDescent="0.2">
      <c r="A2635" s="167">
        <v>392</v>
      </c>
      <c r="B2635" s="168" t="s">
        <v>2211</v>
      </c>
      <c r="C2635" s="184" t="s">
        <v>2212</v>
      </c>
      <c r="D2635" s="169" t="s">
        <v>240</v>
      </c>
      <c r="E2635" s="170">
        <v>143.92384999999999</v>
      </c>
      <c r="F2635" s="171">
        <v>8.6999999999999993</v>
      </c>
      <c r="G2635" s="172">
        <f>ROUND(E2635*F2635,2)</f>
        <v>1252.1400000000001</v>
      </c>
      <c r="H2635" s="171">
        <v>8.6999999999999993</v>
      </c>
      <c r="I2635" s="172">
        <f>ROUND(E2635*H2635,2)</f>
        <v>1252.1400000000001</v>
      </c>
      <c r="J2635" s="171">
        <v>0</v>
      </c>
      <c r="K2635" s="172">
        <f>ROUND(E2635*J2635,2)</f>
        <v>0</v>
      </c>
      <c r="L2635" s="172">
        <v>21</v>
      </c>
      <c r="M2635" s="172">
        <f>G2635*(1+L2635/100)</f>
        <v>1515.0894000000001</v>
      </c>
      <c r="N2635" s="172">
        <v>8.9999999999999998E-4</v>
      </c>
      <c r="O2635" s="172">
        <f>ROUND(E2635*N2635,2)</f>
        <v>0.13</v>
      </c>
      <c r="P2635" s="172">
        <v>0</v>
      </c>
      <c r="Q2635" s="172">
        <f>ROUND(E2635*P2635,2)</f>
        <v>0</v>
      </c>
      <c r="R2635" s="172" t="s">
        <v>2114</v>
      </c>
      <c r="S2635" s="172" t="s">
        <v>201</v>
      </c>
      <c r="T2635" s="173" t="s">
        <v>201</v>
      </c>
      <c r="U2635" s="159">
        <v>0</v>
      </c>
      <c r="V2635" s="159">
        <f>ROUND(E2635*U2635,2)</f>
        <v>0</v>
      </c>
      <c r="W2635" s="159"/>
      <c r="X2635" s="159" t="s">
        <v>242</v>
      </c>
      <c r="Y2635" s="150"/>
      <c r="Z2635" s="150"/>
      <c r="AA2635" s="150"/>
      <c r="AB2635" s="150"/>
      <c r="AC2635" s="150"/>
      <c r="AD2635" s="150"/>
      <c r="AE2635" s="150"/>
      <c r="AF2635" s="150"/>
      <c r="AG2635" s="150" t="s">
        <v>243</v>
      </c>
      <c r="AH2635" s="150"/>
      <c r="AI2635" s="150"/>
      <c r="AJ2635" s="150"/>
      <c r="AK2635" s="150"/>
      <c r="AL2635" s="150"/>
      <c r="AM2635" s="150"/>
      <c r="AN2635" s="150"/>
      <c r="AO2635" s="150"/>
      <c r="AP2635" s="150"/>
      <c r="AQ2635" s="150"/>
      <c r="AR2635" s="150"/>
      <c r="AS2635" s="150"/>
      <c r="AT2635" s="150"/>
      <c r="AU2635" s="150"/>
      <c r="AV2635" s="150"/>
      <c r="AW2635" s="150"/>
      <c r="AX2635" s="150"/>
      <c r="AY2635" s="150"/>
      <c r="AZ2635" s="150"/>
      <c r="BA2635" s="150"/>
      <c r="BB2635" s="150"/>
      <c r="BC2635" s="150"/>
      <c r="BD2635" s="150"/>
      <c r="BE2635" s="150"/>
      <c r="BF2635" s="150"/>
      <c r="BG2635" s="150"/>
      <c r="BH2635" s="150"/>
    </row>
    <row r="2636" spans="1:60" outlineLevel="1" x14ac:dyDescent="0.2">
      <c r="A2636" s="157"/>
      <c r="B2636" s="158"/>
      <c r="C2636" s="199" t="s">
        <v>863</v>
      </c>
      <c r="D2636" s="189"/>
      <c r="E2636" s="190">
        <v>1.38375</v>
      </c>
      <c r="F2636" s="159"/>
      <c r="G2636" s="159"/>
      <c r="H2636" s="159"/>
      <c r="I2636" s="159"/>
      <c r="J2636" s="159"/>
      <c r="K2636" s="159"/>
      <c r="L2636" s="159"/>
      <c r="M2636" s="159"/>
      <c r="N2636" s="159"/>
      <c r="O2636" s="159"/>
      <c r="P2636" s="159"/>
      <c r="Q2636" s="159"/>
      <c r="R2636" s="159"/>
      <c r="S2636" s="159"/>
      <c r="T2636" s="159"/>
      <c r="U2636" s="159"/>
      <c r="V2636" s="159"/>
      <c r="W2636" s="159"/>
      <c r="X2636" s="159"/>
      <c r="Y2636" s="150"/>
      <c r="Z2636" s="150"/>
      <c r="AA2636" s="150"/>
      <c r="AB2636" s="150"/>
      <c r="AC2636" s="150"/>
      <c r="AD2636" s="150"/>
      <c r="AE2636" s="150"/>
      <c r="AF2636" s="150"/>
      <c r="AG2636" s="150" t="s">
        <v>247</v>
      </c>
      <c r="AH2636" s="150">
        <v>5</v>
      </c>
      <c r="AI2636" s="150"/>
      <c r="AJ2636" s="150"/>
      <c r="AK2636" s="150"/>
      <c r="AL2636" s="150"/>
      <c r="AM2636" s="150"/>
      <c r="AN2636" s="150"/>
      <c r="AO2636" s="150"/>
      <c r="AP2636" s="150"/>
      <c r="AQ2636" s="150"/>
      <c r="AR2636" s="150"/>
      <c r="AS2636" s="150"/>
      <c r="AT2636" s="150"/>
      <c r="AU2636" s="150"/>
      <c r="AV2636" s="150"/>
      <c r="AW2636" s="150"/>
      <c r="AX2636" s="150"/>
      <c r="AY2636" s="150"/>
      <c r="AZ2636" s="150"/>
      <c r="BA2636" s="150"/>
      <c r="BB2636" s="150"/>
      <c r="BC2636" s="150"/>
      <c r="BD2636" s="150"/>
      <c r="BE2636" s="150"/>
      <c r="BF2636" s="150"/>
      <c r="BG2636" s="150"/>
      <c r="BH2636" s="150"/>
    </row>
    <row r="2637" spans="1:60" outlineLevel="1" x14ac:dyDescent="0.2">
      <c r="A2637" s="157"/>
      <c r="B2637" s="158"/>
      <c r="C2637" s="199" t="s">
        <v>864</v>
      </c>
      <c r="D2637" s="189"/>
      <c r="E2637" s="190">
        <v>142.5401</v>
      </c>
      <c r="F2637" s="159"/>
      <c r="G2637" s="159"/>
      <c r="H2637" s="159"/>
      <c r="I2637" s="159"/>
      <c r="J2637" s="159"/>
      <c r="K2637" s="159"/>
      <c r="L2637" s="159"/>
      <c r="M2637" s="159"/>
      <c r="N2637" s="159"/>
      <c r="O2637" s="159"/>
      <c r="P2637" s="159"/>
      <c r="Q2637" s="159"/>
      <c r="R2637" s="159"/>
      <c r="S2637" s="159"/>
      <c r="T2637" s="159"/>
      <c r="U2637" s="159"/>
      <c r="V2637" s="159"/>
      <c r="W2637" s="159"/>
      <c r="X2637" s="159"/>
      <c r="Y2637" s="150"/>
      <c r="Z2637" s="150"/>
      <c r="AA2637" s="150"/>
      <c r="AB2637" s="150"/>
      <c r="AC2637" s="150"/>
      <c r="AD2637" s="150"/>
      <c r="AE2637" s="150"/>
      <c r="AF2637" s="150"/>
      <c r="AG2637" s="150" t="s">
        <v>247</v>
      </c>
      <c r="AH2637" s="150">
        <v>5</v>
      </c>
      <c r="AI2637" s="150"/>
      <c r="AJ2637" s="150"/>
      <c r="AK2637" s="150"/>
      <c r="AL2637" s="150"/>
      <c r="AM2637" s="150"/>
      <c r="AN2637" s="150"/>
      <c r="AO2637" s="150"/>
      <c r="AP2637" s="150"/>
      <c r="AQ2637" s="150"/>
      <c r="AR2637" s="150"/>
      <c r="AS2637" s="150"/>
      <c r="AT2637" s="150"/>
      <c r="AU2637" s="150"/>
      <c r="AV2637" s="150"/>
      <c r="AW2637" s="150"/>
      <c r="AX2637" s="150"/>
      <c r="AY2637" s="150"/>
      <c r="AZ2637" s="150"/>
      <c r="BA2637" s="150"/>
      <c r="BB2637" s="150"/>
      <c r="BC2637" s="150"/>
      <c r="BD2637" s="150"/>
      <c r="BE2637" s="150"/>
      <c r="BF2637" s="150"/>
      <c r="BG2637" s="150"/>
      <c r="BH2637" s="150"/>
    </row>
    <row r="2638" spans="1:60" ht="22.5" outlineLevel="1" x14ac:dyDescent="0.2">
      <c r="A2638" s="167">
        <v>393</v>
      </c>
      <c r="B2638" s="168" t="s">
        <v>2213</v>
      </c>
      <c r="C2638" s="184" t="s">
        <v>2214</v>
      </c>
      <c r="D2638" s="169" t="s">
        <v>240</v>
      </c>
      <c r="E2638" s="170">
        <v>24.742049999999999</v>
      </c>
      <c r="F2638" s="171">
        <v>64.400000000000006</v>
      </c>
      <c r="G2638" s="172">
        <f>ROUND(E2638*F2638,2)</f>
        <v>1593.39</v>
      </c>
      <c r="H2638" s="171">
        <v>0</v>
      </c>
      <c r="I2638" s="172">
        <f>ROUND(E2638*H2638,2)</f>
        <v>0</v>
      </c>
      <c r="J2638" s="171">
        <v>64.400000000000006</v>
      </c>
      <c r="K2638" s="172">
        <f>ROUND(E2638*J2638,2)</f>
        <v>1593.39</v>
      </c>
      <c r="L2638" s="172">
        <v>21</v>
      </c>
      <c r="M2638" s="172">
        <f>G2638*(1+L2638/100)</f>
        <v>1928.0019</v>
      </c>
      <c r="N2638" s="172">
        <v>0</v>
      </c>
      <c r="O2638" s="172">
        <f>ROUND(E2638*N2638,2)</f>
        <v>0</v>
      </c>
      <c r="P2638" s="172">
        <v>0</v>
      </c>
      <c r="Q2638" s="172">
        <f>ROUND(E2638*P2638,2)</f>
        <v>0</v>
      </c>
      <c r="R2638" s="172" t="s">
        <v>2114</v>
      </c>
      <c r="S2638" s="172" t="s">
        <v>201</v>
      </c>
      <c r="T2638" s="173" t="s">
        <v>201</v>
      </c>
      <c r="U2638" s="159">
        <v>0.13</v>
      </c>
      <c r="V2638" s="159">
        <f>ROUND(E2638*U2638,2)</f>
        <v>3.22</v>
      </c>
      <c r="W2638" s="159"/>
      <c r="X2638" s="159" t="s">
        <v>242</v>
      </c>
      <c r="Y2638" s="150"/>
      <c r="Z2638" s="150"/>
      <c r="AA2638" s="150"/>
      <c r="AB2638" s="150"/>
      <c r="AC2638" s="150"/>
      <c r="AD2638" s="150"/>
      <c r="AE2638" s="150"/>
      <c r="AF2638" s="150"/>
      <c r="AG2638" s="150" t="s">
        <v>243</v>
      </c>
      <c r="AH2638" s="150"/>
      <c r="AI2638" s="150"/>
      <c r="AJ2638" s="150"/>
      <c r="AK2638" s="150"/>
      <c r="AL2638" s="150"/>
      <c r="AM2638" s="150"/>
      <c r="AN2638" s="150"/>
      <c r="AO2638" s="150"/>
      <c r="AP2638" s="150"/>
      <c r="AQ2638" s="150"/>
      <c r="AR2638" s="150"/>
      <c r="AS2638" s="150"/>
      <c r="AT2638" s="150"/>
      <c r="AU2638" s="150"/>
      <c r="AV2638" s="150"/>
      <c r="AW2638" s="150"/>
      <c r="AX2638" s="150"/>
      <c r="AY2638" s="150"/>
      <c r="AZ2638" s="150"/>
      <c r="BA2638" s="150"/>
      <c r="BB2638" s="150"/>
      <c r="BC2638" s="150"/>
      <c r="BD2638" s="150"/>
      <c r="BE2638" s="150"/>
      <c r="BF2638" s="150"/>
      <c r="BG2638" s="150"/>
      <c r="BH2638" s="150"/>
    </row>
    <row r="2639" spans="1:60" outlineLevel="1" x14ac:dyDescent="0.2">
      <c r="A2639" s="157"/>
      <c r="B2639" s="158"/>
      <c r="C2639" s="199" t="s">
        <v>246</v>
      </c>
      <c r="D2639" s="189"/>
      <c r="E2639" s="190"/>
      <c r="F2639" s="159"/>
      <c r="G2639" s="159"/>
      <c r="H2639" s="159"/>
      <c r="I2639" s="159"/>
      <c r="J2639" s="159"/>
      <c r="K2639" s="159"/>
      <c r="L2639" s="159"/>
      <c r="M2639" s="159"/>
      <c r="N2639" s="159"/>
      <c r="O2639" s="159"/>
      <c r="P2639" s="159"/>
      <c r="Q2639" s="159"/>
      <c r="R2639" s="159"/>
      <c r="S2639" s="159"/>
      <c r="T2639" s="159"/>
      <c r="U2639" s="159"/>
      <c r="V2639" s="159"/>
      <c r="W2639" s="159"/>
      <c r="X2639" s="159"/>
      <c r="Y2639" s="150"/>
      <c r="Z2639" s="150"/>
      <c r="AA2639" s="150"/>
      <c r="AB2639" s="150"/>
      <c r="AC2639" s="150"/>
      <c r="AD2639" s="150"/>
      <c r="AE2639" s="150"/>
      <c r="AF2639" s="150"/>
      <c r="AG2639" s="150" t="s">
        <v>247</v>
      </c>
      <c r="AH2639" s="150">
        <v>0</v>
      </c>
      <c r="AI2639" s="150"/>
      <c r="AJ2639" s="150"/>
      <c r="AK2639" s="150"/>
      <c r="AL2639" s="150"/>
      <c r="AM2639" s="150"/>
      <c r="AN2639" s="150"/>
      <c r="AO2639" s="150"/>
      <c r="AP2639" s="150"/>
      <c r="AQ2639" s="150"/>
      <c r="AR2639" s="150"/>
      <c r="AS2639" s="150"/>
      <c r="AT2639" s="150"/>
      <c r="AU2639" s="150"/>
      <c r="AV2639" s="150"/>
      <c r="AW2639" s="150"/>
      <c r="AX2639" s="150"/>
      <c r="AY2639" s="150"/>
      <c r="AZ2639" s="150"/>
      <c r="BA2639" s="150"/>
      <c r="BB2639" s="150"/>
      <c r="BC2639" s="150"/>
      <c r="BD2639" s="150"/>
      <c r="BE2639" s="150"/>
      <c r="BF2639" s="150"/>
      <c r="BG2639" s="150"/>
      <c r="BH2639" s="150"/>
    </row>
    <row r="2640" spans="1:60" outlineLevel="1" x14ac:dyDescent="0.2">
      <c r="A2640" s="157"/>
      <c r="B2640" s="158"/>
      <c r="C2640" s="199" t="s">
        <v>2215</v>
      </c>
      <c r="D2640" s="189"/>
      <c r="E2640" s="190">
        <v>10.542</v>
      </c>
      <c r="F2640" s="159"/>
      <c r="G2640" s="159"/>
      <c r="H2640" s="159"/>
      <c r="I2640" s="159"/>
      <c r="J2640" s="159"/>
      <c r="K2640" s="159"/>
      <c r="L2640" s="159"/>
      <c r="M2640" s="159"/>
      <c r="N2640" s="159"/>
      <c r="O2640" s="159"/>
      <c r="P2640" s="159"/>
      <c r="Q2640" s="159"/>
      <c r="R2640" s="159"/>
      <c r="S2640" s="159"/>
      <c r="T2640" s="159"/>
      <c r="U2640" s="159"/>
      <c r="V2640" s="159"/>
      <c r="W2640" s="159"/>
      <c r="X2640" s="159"/>
      <c r="Y2640" s="150"/>
      <c r="Z2640" s="150"/>
      <c r="AA2640" s="150"/>
      <c r="AB2640" s="150"/>
      <c r="AC2640" s="150"/>
      <c r="AD2640" s="150"/>
      <c r="AE2640" s="150"/>
      <c r="AF2640" s="150"/>
      <c r="AG2640" s="150" t="s">
        <v>247</v>
      </c>
      <c r="AH2640" s="150">
        <v>0</v>
      </c>
      <c r="AI2640" s="150"/>
      <c r="AJ2640" s="150"/>
      <c r="AK2640" s="150"/>
      <c r="AL2640" s="150"/>
      <c r="AM2640" s="150"/>
      <c r="AN2640" s="150"/>
      <c r="AO2640" s="150"/>
      <c r="AP2640" s="150"/>
      <c r="AQ2640" s="150"/>
      <c r="AR2640" s="150"/>
      <c r="AS2640" s="150"/>
      <c r="AT2640" s="150"/>
      <c r="AU2640" s="150"/>
      <c r="AV2640" s="150"/>
      <c r="AW2640" s="150"/>
      <c r="AX2640" s="150"/>
      <c r="AY2640" s="150"/>
      <c r="AZ2640" s="150"/>
      <c r="BA2640" s="150"/>
      <c r="BB2640" s="150"/>
      <c r="BC2640" s="150"/>
      <c r="BD2640" s="150"/>
      <c r="BE2640" s="150"/>
      <c r="BF2640" s="150"/>
      <c r="BG2640" s="150"/>
      <c r="BH2640" s="150"/>
    </row>
    <row r="2641" spans="1:60" outlineLevel="1" x14ac:dyDescent="0.2">
      <c r="A2641" s="157"/>
      <c r="B2641" s="158"/>
      <c r="C2641" s="199" t="s">
        <v>891</v>
      </c>
      <c r="D2641" s="189"/>
      <c r="E2641" s="190">
        <v>-2.758</v>
      </c>
      <c r="F2641" s="159"/>
      <c r="G2641" s="159"/>
      <c r="H2641" s="159"/>
      <c r="I2641" s="159"/>
      <c r="J2641" s="159"/>
      <c r="K2641" s="159"/>
      <c r="L2641" s="159"/>
      <c r="M2641" s="159"/>
      <c r="N2641" s="159"/>
      <c r="O2641" s="159"/>
      <c r="P2641" s="159"/>
      <c r="Q2641" s="159"/>
      <c r="R2641" s="159"/>
      <c r="S2641" s="159"/>
      <c r="T2641" s="159"/>
      <c r="U2641" s="159"/>
      <c r="V2641" s="159"/>
      <c r="W2641" s="159"/>
      <c r="X2641" s="159"/>
      <c r="Y2641" s="150"/>
      <c r="Z2641" s="150"/>
      <c r="AA2641" s="150"/>
      <c r="AB2641" s="150"/>
      <c r="AC2641" s="150"/>
      <c r="AD2641" s="150"/>
      <c r="AE2641" s="150"/>
      <c r="AF2641" s="150"/>
      <c r="AG2641" s="150" t="s">
        <v>247</v>
      </c>
      <c r="AH2641" s="150">
        <v>0</v>
      </c>
      <c r="AI2641" s="150"/>
      <c r="AJ2641" s="150"/>
      <c r="AK2641" s="150"/>
      <c r="AL2641" s="150"/>
      <c r="AM2641" s="150"/>
      <c r="AN2641" s="150"/>
      <c r="AO2641" s="150"/>
      <c r="AP2641" s="150"/>
      <c r="AQ2641" s="150"/>
      <c r="AR2641" s="150"/>
      <c r="AS2641" s="150"/>
      <c r="AT2641" s="150"/>
      <c r="AU2641" s="150"/>
      <c r="AV2641" s="150"/>
      <c r="AW2641" s="150"/>
      <c r="AX2641" s="150"/>
      <c r="AY2641" s="150"/>
      <c r="AZ2641" s="150"/>
      <c r="BA2641" s="150"/>
      <c r="BB2641" s="150"/>
      <c r="BC2641" s="150"/>
      <c r="BD2641" s="150"/>
      <c r="BE2641" s="150"/>
      <c r="BF2641" s="150"/>
      <c r="BG2641" s="150"/>
      <c r="BH2641" s="150"/>
    </row>
    <row r="2642" spans="1:60" outlineLevel="1" x14ac:dyDescent="0.2">
      <c r="A2642" s="157"/>
      <c r="B2642" s="158"/>
      <c r="C2642" s="199" t="s">
        <v>2216</v>
      </c>
      <c r="D2642" s="189"/>
      <c r="E2642" s="190">
        <v>11.329499999999999</v>
      </c>
      <c r="F2642" s="159"/>
      <c r="G2642" s="159"/>
      <c r="H2642" s="159"/>
      <c r="I2642" s="159"/>
      <c r="J2642" s="159"/>
      <c r="K2642" s="159"/>
      <c r="L2642" s="159"/>
      <c r="M2642" s="159"/>
      <c r="N2642" s="159"/>
      <c r="O2642" s="159"/>
      <c r="P2642" s="159"/>
      <c r="Q2642" s="159"/>
      <c r="R2642" s="159"/>
      <c r="S2642" s="159"/>
      <c r="T2642" s="159"/>
      <c r="U2642" s="159"/>
      <c r="V2642" s="159"/>
      <c r="W2642" s="159"/>
      <c r="X2642" s="159"/>
      <c r="Y2642" s="150"/>
      <c r="Z2642" s="150"/>
      <c r="AA2642" s="150"/>
      <c r="AB2642" s="150"/>
      <c r="AC2642" s="150"/>
      <c r="AD2642" s="150"/>
      <c r="AE2642" s="150"/>
      <c r="AF2642" s="150"/>
      <c r="AG2642" s="150" t="s">
        <v>247</v>
      </c>
      <c r="AH2642" s="150">
        <v>0</v>
      </c>
      <c r="AI2642" s="150"/>
      <c r="AJ2642" s="150"/>
      <c r="AK2642" s="150"/>
      <c r="AL2642" s="150"/>
      <c r="AM2642" s="150"/>
      <c r="AN2642" s="150"/>
      <c r="AO2642" s="150"/>
      <c r="AP2642" s="150"/>
      <c r="AQ2642" s="150"/>
      <c r="AR2642" s="150"/>
      <c r="AS2642" s="150"/>
      <c r="AT2642" s="150"/>
      <c r="AU2642" s="150"/>
      <c r="AV2642" s="150"/>
      <c r="AW2642" s="150"/>
      <c r="AX2642" s="150"/>
      <c r="AY2642" s="150"/>
      <c r="AZ2642" s="150"/>
      <c r="BA2642" s="150"/>
      <c r="BB2642" s="150"/>
      <c r="BC2642" s="150"/>
      <c r="BD2642" s="150"/>
      <c r="BE2642" s="150"/>
      <c r="BF2642" s="150"/>
      <c r="BG2642" s="150"/>
      <c r="BH2642" s="150"/>
    </row>
    <row r="2643" spans="1:60" outlineLevel="1" x14ac:dyDescent="0.2">
      <c r="A2643" s="157"/>
      <c r="B2643" s="158"/>
      <c r="C2643" s="199" t="s">
        <v>596</v>
      </c>
      <c r="D2643" s="189"/>
      <c r="E2643" s="190">
        <v>-1.379</v>
      </c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9"/>
      <c r="T2643" s="159"/>
      <c r="U2643" s="159"/>
      <c r="V2643" s="159"/>
      <c r="W2643" s="159"/>
      <c r="X2643" s="159"/>
      <c r="Y2643" s="150"/>
      <c r="Z2643" s="150"/>
      <c r="AA2643" s="150"/>
      <c r="AB2643" s="150"/>
      <c r="AC2643" s="150"/>
      <c r="AD2643" s="150"/>
      <c r="AE2643" s="150"/>
      <c r="AF2643" s="150"/>
      <c r="AG2643" s="150" t="s">
        <v>247</v>
      </c>
      <c r="AH2643" s="150">
        <v>0</v>
      </c>
      <c r="AI2643" s="150"/>
      <c r="AJ2643" s="150"/>
      <c r="AK2643" s="150"/>
      <c r="AL2643" s="150"/>
      <c r="AM2643" s="150"/>
      <c r="AN2643" s="150"/>
      <c r="AO2643" s="150"/>
      <c r="AP2643" s="150"/>
      <c r="AQ2643" s="150"/>
      <c r="AR2643" s="150"/>
      <c r="AS2643" s="150"/>
      <c r="AT2643" s="150"/>
      <c r="AU2643" s="150"/>
      <c r="AV2643" s="150"/>
      <c r="AW2643" s="150"/>
      <c r="AX2643" s="150"/>
      <c r="AY2643" s="150"/>
      <c r="AZ2643" s="150"/>
      <c r="BA2643" s="150"/>
      <c r="BB2643" s="150"/>
      <c r="BC2643" s="150"/>
      <c r="BD2643" s="150"/>
      <c r="BE2643" s="150"/>
      <c r="BF2643" s="150"/>
      <c r="BG2643" s="150"/>
      <c r="BH2643" s="150"/>
    </row>
    <row r="2644" spans="1:60" outlineLevel="1" x14ac:dyDescent="0.2">
      <c r="A2644" s="157"/>
      <c r="B2644" s="158"/>
      <c r="C2644" s="199" t="s">
        <v>2217</v>
      </c>
      <c r="D2644" s="189"/>
      <c r="E2644" s="190">
        <v>2.4037999999999999</v>
      </c>
      <c r="F2644" s="159"/>
      <c r="G2644" s="159"/>
      <c r="H2644" s="159"/>
      <c r="I2644" s="159"/>
      <c r="J2644" s="159"/>
      <c r="K2644" s="159"/>
      <c r="L2644" s="159"/>
      <c r="M2644" s="159"/>
      <c r="N2644" s="159"/>
      <c r="O2644" s="159"/>
      <c r="P2644" s="159"/>
      <c r="Q2644" s="159"/>
      <c r="R2644" s="159"/>
      <c r="S2644" s="159"/>
      <c r="T2644" s="159"/>
      <c r="U2644" s="159"/>
      <c r="V2644" s="159"/>
      <c r="W2644" s="159"/>
      <c r="X2644" s="159"/>
      <c r="Y2644" s="150"/>
      <c r="Z2644" s="150"/>
      <c r="AA2644" s="150"/>
      <c r="AB2644" s="150"/>
      <c r="AC2644" s="150"/>
      <c r="AD2644" s="150"/>
      <c r="AE2644" s="150"/>
      <c r="AF2644" s="150"/>
      <c r="AG2644" s="150" t="s">
        <v>247</v>
      </c>
      <c r="AH2644" s="150">
        <v>0</v>
      </c>
      <c r="AI2644" s="150"/>
      <c r="AJ2644" s="150"/>
      <c r="AK2644" s="150"/>
      <c r="AL2644" s="150"/>
      <c r="AM2644" s="150"/>
      <c r="AN2644" s="150"/>
      <c r="AO2644" s="150"/>
      <c r="AP2644" s="150"/>
      <c r="AQ2644" s="150"/>
      <c r="AR2644" s="150"/>
      <c r="AS2644" s="150"/>
      <c r="AT2644" s="150"/>
      <c r="AU2644" s="150"/>
      <c r="AV2644" s="150"/>
      <c r="AW2644" s="150"/>
      <c r="AX2644" s="150"/>
      <c r="AY2644" s="150"/>
      <c r="AZ2644" s="150"/>
      <c r="BA2644" s="150"/>
      <c r="BB2644" s="150"/>
      <c r="BC2644" s="150"/>
      <c r="BD2644" s="150"/>
      <c r="BE2644" s="150"/>
      <c r="BF2644" s="150"/>
      <c r="BG2644" s="150"/>
      <c r="BH2644" s="150"/>
    </row>
    <row r="2645" spans="1:60" outlineLevel="1" x14ac:dyDescent="0.2">
      <c r="A2645" s="157"/>
      <c r="B2645" s="158"/>
      <c r="C2645" s="199" t="s">
        <v>2218</v>
      </c>
      <c r="D2645" s="189"/>
      <c r="E2645" s="190">
        <v>3.22</v>
      </c>
      <c r="F2645" s="159"/>
      <c r="G2645" s="159"/>
      <c r="H2645" s="159"/>
      <c r="I2645" s="159"/>
      <c r="J2645" s="159"/>
      <c r="K2645" s="159"/>
      <c r="L2645" s="159"/>
      <c r="M2645" s="159"/>
      <c r="N2645" s="159"/>
      <c r="O2645" s="159"/>
      <c r="P2645" s="159"/>
      <c r="Q2645" s="159"/>
      <c r="R2645" s="159"/>
      <c r="S2645" s="159"/>
      <c r="T2645" s="159"/>
      <c r="U2645" s="159"/>
      <c r="V2645" s="159"/>
      <c r="W2645" s="159"/>
      <c r="X2645" s="159"/>
      <c r="Y2645" s="150"/>
      <c r="Z2645" s="150"/>
      <c r="AA2645" s="150"/>
      <c r="AB2645" s="150"/>
      <c r="AC2645" s="150"/>
      <c r="AD2645" s="150"/>
      <c r="AE2645" s="150"/>
      <c r="AF2645" s="150"/>
      <c r="AG2645" s="150" t="s">
        <v>247</v>
      </c>
      <c r="AH2645" s="150">
        <v>0</v>
      </c>
      <c r="AI2645" s="150"/>
      <c r="AJ2645" s="150"/>
      <c r="AK2645" s="150"/>
      <c r="AL2645" s="150"/>
      <c r="AM2645" s="150"/>
      <c r="AN2645" s="150"/>
      <c r="AO2645" s="150"/>
      <c r="AP2645" s="150"/>
      <c r="AQ2645" s="150"/>
      <c r="AR2645" s="150"/>
      <c r="AS2645" s="150"/>
      <c r="AT2645" s="150"/>
      <c r="AU2645" s="150"/>
      <c r="AV2645" s="150"/>
      <c r="AW2645" s="150"/>
      <c r="AX2645" s="150"/>
      <c r="AY2645" s="150"/>
      <c r="AZ2645" s="150"/>
      <c r="BA2645" s="150"/>
      <c r="BB2645" s="150"/>
      <c r="BC2645" s="150"/>
      <c r="BD2645" s="150"/>
      <c r="BE2645" s="150"/>
      <c r="BF2645" s="150"/>
      <c r="BG2645" s="150"/>
      <c r="BH2645" s="150"/>
    </row>
    <row r="2646" spans="1:60" outlineLevel="1" x14ac:dyDescent="0.2">
      <c r="A2646" s="157"/>
      <c r="B2646" s="158"/>
      <c r="C2646" s="199" t="s">
        <v>655</v>
      </c>
      <c r="D2646" s="189"/>
      <c r="E2646" s="190"/>
      <c r="F2646" s="159"/>
      <c r="G2646" s="159"/>
      <c r="H2646" s="159"/>
      <c r="I2646" s="159"/>
      <c r="J2646" s="159"/>
      <c r="K2646" s="159"/>
      <c r="L2646" s="159"/>
      <c r="M2646" s="159"/>
      <c r="N2646" s="159"/>
      <c r="O2646" s="159"/>
      <c r="P2646" s="159"/>
      <c r="Q2646" s="159"/>
      <c r="R2646" s="159"/>
      <c r="S2646" s="159"/>
      <c r="T2646" s="159"/>
      <c r="U2646" s="159"/>
      <c r="V2646" s="159"/>
      <c r="W2646" s="159"/>
      <c r="X2646" s="159"/>
      <c r="Y2646" s="150"/>
      <c r="Z2646" s="150"/>
      <c r="AA2646" s="150"/>
      <c r="AB2646" s="150"/>
      <c r="AC2646" s="150"/>
      <c r="AD2646" s="150"/>
      <c r="AE2646" s="150"/>
      <c r="AF2646" s="150"/>
      <c r="AG2646" s="150" t="s">
        <v>247</v>
      </c>
      <c r="AH2646" s="150">
        <v>0</v>
      </c>
      <c r="AI2646" s="150"/>
      <c r="AJ2646" s="150"/>
      <c r="AK2646" s="150"/>
      <c r="AL2646" s="150"/>
      <c r="AM2646" s="150"/>
      <c r="AN2646" s="150"/>
      <c r="AO2646" s="150"/>
      <c r="AP2646" s="150"/>
      <c r="AQ2646" s="150"/>
      <c r="AR2646" s="150"/>
      <c r="AS2646" s="150"/>
      <c r="AT2646" s="150"/>
      <c r="AU2646" s="150"/>
      <c r="AV2646" s="150"/>
      <c r="AW2646" s="150"/>
      <c r="AX2646" s="150"/>
      <c r="AY2646" s="150"/>
      <c r="AZ2646" s="150"/>
      <c r="BA2646" s="150"/>
      <c r="BB2646" s="150"/>
      <c r="BC2646" s="150"/>
      <c r="BD2646" s="150"/>
      <c r="BE2646" s="150"/>
      <c r="BF2646" s="150"/>
      <c r="BG2646" s="150"/>
      <c r="BH2646" s="150"/>
    </row>
    <row r="2647" spans="1:60" outlineLevel="1" x14ac:dyDescent="0.2">
      <c r="A2647" s="157"/>
      <c r="B2647" s="158"/>
      <c r="C2647" s="199" t="s">
        <v>2193</v>
      </c>
      <c r="D2647" s="189"/>
      <c r="E2647" s="190">
        <v>1.38375</v>
      </c>
      <c r="F2647" s="159"/>
      <c r="G2647" s="159"/>
      <c r="H2647" s="159"/>
      <c r="I2647" s="159"/>
      <c r="J2647" s="159"/>
      <c r="K2647" s="159"/>
      <c r="L2647" s="159"/>
      <c r="M2647" s="159"/>
      <c r="N2647" s="159"/>
      <c r="O2647" s="159"/>
      <c r="P2647" s="159"/>
      <c r="Q2647" s="159"/>
      <c r="R2647" s="159"/>
      <c r="S2647" s="159"/>
      <c r="T2647" s="159"/>
      <c r="U2647" s="159"/>
      <c r="V2647" s="159"/>
      <c r="W2647" s="159"/>
      <c r="X2647" s="159"/>
      <c r="Y2647" s="150"/>
      <c r="Z2647" s="150"/>
      <c r="AA2647" s="150"/>
      <c r="AB2647" s="150"/>
      <c r="AC2647" s="150"/>
      <c r="AD2647" s="150"/>
      <c r="AE2647" s="150"/>
      <c r="AF2647" s="150"/>
      <c r="AG2647" s="150" t="s">
        <v>247</v>
      </c>
      <c r="AH2647" s="150">
        <v>0</v>
      </c>
      <c r="AI2647" s="150"/>
      <c r="AJ2647" s="150"/>
      <c r="AK2647" s="150"/>
      <c r="AL2647" s="150"/>
      <c r="AM2647" s="150"/>
      <c r="AN2647" s="150"/>
      <c r="AO2647" s="150"/>
      <c r="AP2647" s="150"/>
      <c r="AQ2647" s="150"/>
      <c r="AR2647" s="150"/>
      <c r="AS2647" s="150"/>
      <c r="AT2647" s="150"/>
      <c r="AU2647" s="150"/>
      <c r="AV2647" s="150"/>
      <c r="AW2647" s="150"/>
      <c r="AX2647" s="150"/>
      <c r="AY2647" s="150"/>
      <c r="AZ2647" s="150"/>
      <c r="BA2647" s="150"/>
      <c r="BB2647" s="150"/>
      <c r="BC2647" s="150"/>
      <c r="BD2647" s="150"/>
      <c r="BE2647" s="150"/>
      <c r="BF2647" s="150"/>
      <c r="BG2647" s="150"/>
      <c r="BH2647" s="150"/>
    </row>
    <row r="2648" spans="1:60" outlineLevel="1" x14ac:dyDescent="0.2">
      <c r="A2648" s="167">
        <v>394</v>
      </c>
      <c r="B2648" s="168" t="s">
        <v>2219</v>
      </c>
      <c r="C2648" s="184" t="s">
        <v>2220</v>
      </c>
      <c r="D2648" s="169" t="s">
        <v>353</v>
      </c>
      <c r="E2648" s="170">
        <v>114.03207999999999</v>
      </c>
      <c r="F2648" s="171">
        <v>327</v>
      </c>
      <c r="G2648" s="172">
        <f>ROUND(E2648*F2648,2)</f>
        <v>37288.49</v>
      </c>
      <c r="H2648" s="171">
        <v>267.52999999999997</v>
      </c>
      <c r="I2648" s="172">
        <f>ROUND(E2648*H2648,2)</f>
        <v>30507</v>
      </c>
      <c r="J2648" s="171">
        <v>59.47</v>
      </c>
      <c r="K2648" s="172">
        <f>ROUND(E2648*J2648,2)</f>
        <v>6781.49</v>
      </c>
      <c r="L2648" s="172">
        <v>21</v>
      </c>
      <c r="M2648" s="172">
        <f>G2648*(1+L2648/100)</f>
        <v>45119.072899999999</v>
      </c>
      <c r="N2648" s="172">
        <v>1.7000000000000001E-4</v>
      </c>
      <c r="O2648" s="172">
        <f>ROUND(E2648*N2648,2)</f>
        <v>0.02</v>
      </c>
      <c r="P2648" s="172">
        <v>0</v>
      </c>
      <c r="Q2648" s="172">
        <f>ROUND(E2648*P2648,2)</f>
        <v>0</v>
      </c>
      <c r="R2648" s="172" t="s">
        <v>2114</v>
      </c>
      <c r="S2648" s="172" t="s">
        <v>201</v>
      </c>
      <c r="T2648" s="173" t="s">
        <v>201</v>
      </c>
      <c r="U2648" s="159">
        <v>0.12</v>
      </c>
      <c r="V2648" s="159">
        <f>ROUND(E2648*U2648,2)</f>
        <v>13.68</v>
      </c>
      <c r="W2648" s="159"/>
      <c r="X2648" s="159" t="s">
        <v>242</v>
      </c>
      <c r="Y2648" s="150"/>
      <c r="Z2648" s="150"/>
      <c r="AA2648" s="150"/>
      <c r="AB2648" s="150"/>
      <c r="AC2648" s="150"/>
      <c r="AD2648" s="150"/>
      <c r="AE2648" s="150"/>
      <c r="AF2648" s="150"/>
      <c r="AG2648" s="150" t="s">
        <v>243</v>
      </c>
      <c r="AH2648" s="150"/>
      <c r="AI2648" s="150"/>
      <c r="AJ2648" s="150"/>
      <c r="AK2648" s="150"/>
      <c r="AL2648" s="150"/>
      <c r="AM2648" s="150"/>
      <c r="AN2648" s="150"/>
      <c r="AO2648" s="150"/>
      <c r="AP2648" s="150"/>
      <c r="AQ2648" s="150"/>
      <c r="AR2648" s="150"/>
      <c r="AS2648" s="150"/>
      <c r="AT2648" s="150"/>
      <c r="AU2648" s="150"/>
      <c r="AV2648" s="150"/>
      <c r="AW2648" s="150"/>
      <c r="AX2648" s="150"/>
      <c r="AY2648" s="150"/>
      <c r="AZ2648" s="150"/>
      <c r="BA2648" s="150"/>
      <c r="BB2648" s="150"/>
      <c r="BC2648" s="150"/>
      <c r="BD2648" s="150"/>
      <c r="BE2648" s="150"/>
      <c r="BF2648" s="150"/>
      <c r="BG2648" s="150"/>
      <c r="BH2648" s="150"/>
    </row>
    <row r="2649" spans="1:60" outlineLevel="1" x14ac:dyDescent="0.2">
      <c r="A2649" s="157"/>
      <c r="B2649" s="158"/>
      <c r="C2649" s="199" t="s">
        <v>2221</v>
      </c>
      <c r="D2649" s="189"/>
      <c r="E2649" s="190">
        <v>114.03207999999999</v>
      </c>
      <c r="F2649" s="159"/>
      <c r="G2649" s="159"/>
      <c r="H2649" s="159"/>
      <c r="I2649" s="159"/>
      <c r="J2649" s="159"/>
      <c r="K2649" s="159"/>
      <c r="L2649" s="159"/>
      <c r="M2649" s="159"/>
      <c r="N2649" s="159"/>
      <c r="O2649" s="159"/>
      <c r="P2649" s="159"/>
      <c r="Q2649" s="159"/>
      <c r="R2649" s="159"/>
      <c r="S2649" s="159"/>
      <c r="T2649" s="159"/>
      <c r="U2649" s="159"/>
      <c r="V2649" s="159"/>
      <c r="W2649" s="159"/>
      <c r="X2649" s="159"/>
      <c r="Y2649" s="150"/>
      <c r="Z2649" s="150"/>
      <c r="AA2649" s="150"/>
      <c r="AB2649" s="150"/>
      <c r="AC2649" s="150"/>
      <c r="AD2649" s="150"/>
      <c r="AE2649" s="150"/>
      <c r="AF2649" s="150"/>
      <c r="AG2649" s="150" t="s">
        <v>247</v>
      </c>
      <c r="AH2649" s="150">
        <v>5</v>
      </c>
      <c r="AI2649" s="150"/>
      <c r="AJ2649" s="150"/>
      <c r="AK2649" s="150"/>
      <c r="AL2649" s="150"/>
      <c r="AM2649" s="150"/>
      <c r="AN2649" s="150"/>
      <c r="AO2649" s="150"/>
      <c r="AP2649" s="150"/>
      <c r="AQ2649" s="150"/>
      <c r="AR2649" s="150"/>
      <c r="AS2649" s="150"/>
      <c r="AT2649" s="150"/>
      <c r="AU2649" s="150"/>
      <c r="AV2649" s="150"/>
      <c r="AW2649" s="150"/>
      <c r="AX2649" s="150"/>
      <c r="AY2649" s="150"/>
      <c r="AZ2649" s="150"/>
      <c r="BA2649" s="150"/>
      <c r="BB2649" s="150"/>
      <c r="BC2649" s="150"/>
      <c r="BD2649" s="150"/>
      <c r="BE2649" s="150"/>
      <c r="BF2649" s="150"/>
      <c r="BG2649" s="150"/>
      <c r="BH2649" s="150"/>
    </row>
    <row r="2650" spans="1:60" outlineLevel="1" x14ac:dyDescent="0.2">
      <c r="A2650" s="167">
        <v>395</v>
      </c>
      <c r="B2650" s="168" t="s">
        <v>2222</v>
      </c>
      <c r="C2650" s="184" t="s">
        <v>2223</v>
      </c>
      <c r="D2650" s="169" t="s">
        <v>353</v>
      </c>
      <c r="E2650" s="170">
        <v>29.85802</v>
      </c>
      <c r="F2650" s="171">
        <v>327</v>
      </c>
      <c r="G2650" s="172">
        <f>ROUND(E2650*F2650,2)</f>
        <v>9763.57</v>
      </c>
      <c r="H2650" s="171">
        <v>267.52999999999997</v>
      </c>
      <c r="I2650" s="172">
        <f>ROUND(E2650*H2650,2)</f>
        <v>7987.92</v>
      </c>
      <c r="J2650" s="171">
        <v>59.47</v>
      </c>
      <c r="K2650" s="172">
        <f>ROUND(E2650*J2650,2)</f>
        <v>1775.66</v>
      </c>
      <c r="L2650" s="172">
        <v>21</v>
      </c>
      <c r="M2650" s="172">
        <f>G2650*(1+L2650/100)</f>
        <v>11813.919699999999</v>
      </c>
      <c r="N2650" s="172">
        <v>1.7000000000000001E-4</v>
      </c>
      <c r="O2650" s="172">
        <f>ROUND(E2650*N2650,2)</f>
        <v>0.01</v>
      </c>
      <c r="P2650" s="172">
        <v>0</v>
      </c>
      <c r="Q2650" s="172">
        <f>ROUND(E2650*P2650,2)</f>
        <v>0</v>
      </c>
      <c r="R2650" s="172" t="s">
        <v>2114</v>
      </c>
      <c r="S2650" s="172" t="s">
        <v>201</v>
      </c>
      <c r="T2650" s="173" t="s">
        <v>201</v>
      </c>
      <c r="U2650" s="159">
        <v>0.12</v>
      </c>
      <c r="V2650" s="159">
        <f>ROUND(E2650*U2650,2)</f>
        <v>3.58</v>
      </c>
      <c r="W2650" s="159"/>
      <c r="X2650" s="159" t="s">
        <v>242</v>
      </c>
      <c r="Y2650" s="150"/>
      <c r="Z2650" s="150"/>
      <c r="AA2650" s="150"/>
      <c r="AB2650" s="150"/>
      <c r="AC2650" s="150"/>
      <c r="AD2650" s="150"/>
      <c r="AE2650" s="150"/>
      <c r="AF2650" s="150"/>
      <c r="AG2650" s="150" t="s">
        <v>243</v>
      </c>
      <c r="AH2650" s="150"/>
      <c r="AI2650" s="150"/>
      <c r="AJ2650" s="150"/>
      <c r="AK2650" s="150"/>
      <c r="AL2650" s="150"/>
      <c r="AM2650" s="150"/>
      <c r="AN2650" s="150"/>
      <c r="AO2650" s="150"/>
      <c r="AP2650" s="150"/>
      <c r="AQ2650" s="150"/>
      <c r="AR2650" s="150"/>
      <c r="AS2650" s="150"/>
      <c r="AT2650" s="150"/>
      <c r="AU2650" s="150"/>
      <c r="AV2650" s="150"/>
      <c r="AW2650" s="150"/>
      <c r="AX2650" s="150"/>
      <c r="AY2650" s="150"/>
      <c r="AZ2650" s="150"/>
      <c r="BA2650" s="150"/>
      <c r="BB2650" s="150"/>
      <c r="BC2650" s="150"/>
      <c r="BD2650" s="150"/>
      <c r="BE2650" s="150"/>
      <c r="BF2650" s="150"/>
      <c r="BG2650" s="150"/>
      <c r="BH2650" s="150"/>
    </row>
    <row r="2651" spans="1:60" outlineLevel="1" x14ac:dyDescent="0.2">
      <c r="A2651" s="157"/>
      <c r="B2651" s="158"/>
      <c r="C2651" s="199" t="s">
        <v>2224</v>
      </c>
      <c r="D2651" s="189"/>
      <c r="E2651" s="190">
        <v>28.508019999999998</v>
      </c>
      <c r="F2651" s="159"/>
      <c r="G2651" s="159"/>
      <c r="H2651" s="159"/>
      <c r="I2651" s="159"/>
      <c r="J2651" s="159"/>
      <c r="K2651" s="159"/>
      <c r="L2651" s="159"/>
      <c r="M2651" s="159"/>
      <c r="N2651" s="159"/>
      <c r="O2651" s="159"/>
      <c r="P2651" s="159"/>
      <c r="Q2651" s="159"/>
      <c r="R2651" s="159"/>
      <c r="S2651" s="159"/>
      <c r="T2651" s="159"/>
      <c r="U2651" s="159"/>
      <c r="V2651" s="159"/>
      <c r="W2651" s="159"/>
      <c r="X2651" s="159"/>
      <c r="Y2651" s="150"/>
      <c r="Z2651" s="150"/>
      <c r="AA2651" s="150"/>
      <c r="AB2651" s="150"/>
      <c r="AC2651" s="150"/>
      <c r="AD2651" s="150"/>
      <c r="AE2651" s="150"/>
      <c r="AF2651" s="150"/>
      <c r="AG2651" s="150" t="s">
        <v>247</v>
      </c>
      <c r="AH2651" s="150">
        <v>5</v>
      </c>
      <c r="AI2651" s="150"/>
      <c r="AJ2651" s="150"/>
      <c r="AK2651" s="150"/>
      <c r="AL2651" s="150"/>
      <c r="AM2651" s="150"/>
      <c r="AN2651" s="150"/>
      <c r="AO2651" s="150"/>
      <c r="AP2651" s="150"/>
      <c r="AQ2651" s="150"/>
      <c r="AR2651" s="150"/>
      <c r="AS2651" s="150"/>
      <c r="AT2651" s="150"/>
      <c r="AU2651" s="150"/>
      <c r="AV2651" s="150"/>
      <c r="AW2651" s="150"/>
      <c r="AX2651" s="150"/>
      <c r="AY2651" s="150"/>
      <c r="AZ2651" s="150"/>
      <c r="BA2651" s="150"/>
      <c r="BB2651" s="150"/>
      <c r="BC2651" s="150"/>
      <c r="BD2651" s="150"/>
      <c r="BE2651" s="150"/>
      <c r="BF2651" s="150"/>
      <c r="BG2651" s="150"/>
      <c r="BH2651" s="150"/>
    </row>
    <row r="2652" spans="1:60" outlineLevel="1" x14ac:dyDescent="0.2">
      <c r="A2652" s="157"/>
      <c r="B2652" s="158"/>
      <c r="C2652" s="199" t="s">
        <v>655</v>
      </c>
      <c r="D2652" s="189"/>
      <c r="E2652" s="190"/>
      <c r="F2652" s="159"/>
      <c r="G2652" s="159"/>
      <c r="H2652" s="159"/>
      <c r="I2652" s="159"/>
      <c r="J2652" s="159"/>
      <c r="K2652" s="159"/>
      <c r="L2652" s="159"/>
      <c r="M2652" s="159"/>
      <c r="N2652" s="159"/>
      <c r="O2652" s="159"/>
      <c r="P2652" s="159"/>
      <c r="Q2652" s="159"/>
      <c r="R2652" s="159"/>
      <c r="S2652" s="159"/>
      <c r="T2652" s="159"/>
      <c r="U2652" s="159"/>
      <c r="V2652" s="159"/>
      <c r="W2652" s="159"/>
      <c r="X2652" s="159"/>
      <c r="Y2652" s="150"/>
      <c r="Z2652" s="150"/>
      <c r="AA2652" s="150"/>
      <c r="AB2652" s="150"/>
      <c r="AC2652" s="150"/>
      <c r="AD2652" s="150"/>
      <c r="AE2652" s="150"/>
      <c r="AF2652" s="150"/>
      <c r="AG2652" s="150" t="s">
        <v>247</v>
      </c>
      <c r="AH2652" s="150">
        <v>0</v>
      </c>
      <c r="AI2652" s="150"/>
      <c r="AJ2652" s="150"/>
      <c r="AK2652" s="150"/>
      <c r="AL2652" s="150"/>
      <c r="AM2652" s="150"/>
      <c r="AN2652" s="150"/>
      <c r="AO2652" s="150"/>
      <c r="AP2652" s="150"/>
      <c r="AQ2652" s="150"/>
      <c r="AR2652" s="150"/>
      <c r="AS2652" s="150"/>
      <c r="AT2652" s="150"/>
      <c r="AU2652" s="150"/>
      <c r="AV2652" s="150"/>
      <c r="AW2652" s="150"/>
      <c r="AX2652" s="150"/>
      <c r="AY2652" s="150"/>
      <c r="AZ2652" s="150"/>
      <c r="BA2652" s="150"/>
      <c r="BB2652" s="150"/>
      <c r="BC2652" s="150"/>
      <c r="BD2652" s="150"/>
      <c r="BE2652" s="150"/>
      <c r="BF2652" s="150"/>
      <c r="BG2652" s="150"/>
      <c r="BH2652" s="150"/>
    </row>
    <row r="2653" spans="1:60" outlineLevel="1" x14ac:dyDescent="0.2">
      <c r="A2653" s="157"/>
      <c r="B2653" s="158"/>
      <c r="C2653" s="199" t="s">
        <v>2225</v>
      </c>
      <c r="D2653" s="189"/>
      <c r="E2653" s="190">
        <v>1.35</v>
      </c>
      <c r="F2653" s="159"/>
      <c r="G2653" s="159"/>
      <c r="H2653" s="159"/>
      <c r="I2653" s="159"/>
      <c r="J2653" s="159"/>
      <c r="K2653" s="159"/>
      <c r="L2653" s="159"/>
      <c r="M2653" s="159"/>
      <c r="N2653" s="159"/>
      <c r="O2653" s="159"/>
      <c r="P2653" s="159"/>
      <c r="Q2653" s="159"/>
      <c r="R2653" s="159"/>
      <c r="S2653" s="159"/>
      <c r="T2653" s="159"/>
      <c r="U2653" s="159"/>
      <c r="V2653" s="159"/>
      <c r="W2653" s="159"/>
      <c r="X2653" s="159"/>
      <c r="Y2653" s="150"/>
      <c r="Z2653" s="150"/>
      <c r="AA2653" s="150"/>
      <c r="AB2653" s="150"/>
      <c r="AC2653" s="150"/>
      <c r="AD2653" s="150"/>
      <c r="AE2653" s="150"/>
      <c r="AF2653" s="150"/>
      <c r="AG2653" s="150" t="s">
        <v>247</v>
      </c>
      <c r="AH2653" s="150">
        <v>0</v>
      </c>
      <c r="AI2653" s="150"/>
      <c r="AJ2653" s="150"/>
      <c r="AK2653" s="150"/>
      <c r="AL2653" s="150"/>
      <c r="AM2653" s="150"/>
      <c r="AN2653" s="150"/>
      <c r="AO2653" s="150"/>
      <c r="AP2653" s="150"/>
      <c r="AQ2653" s="150"/>
      <c r="AR2653" s="150"/>
      <c r="AS2653" s="150"/>
      <c r="AT2653" s="150"/>
      <c r="AU2653" s="150"/>
      <c r="AV2653" s="150"/>
      <c r="AW2653" s="150"/>
      <c r="AX2653" s="150"/>
      <c r="AY2653" s="150"/>
      <c r="AZ2653" s="150"/>
      <c r="BA2653" s="150"/>
      <c r="BB2653" s="150"/>
      <c r="BC2653" s="150"/>
      <c r="BD2653" s="150"/>
      <c r="BE2653" s="150"/>
      <c r="BF2653" s="150"/>
      <c r="BG2653" s="150"/>
      <c r="BH2653" s="150"/>
    </row>
    <row r="2654" spans="1:60" outlineLevel="1" x14ac:dyDescent="0.2">
      <c r="A2654" s="167">
        <v>396</v>
      </c>
      <c r="B2654" s="168" t="s">
        <v>2226</v>
      </c>
      <c r="C2654" s="184" t="s">
        <v>2227</v>
      </c>
      <c r="D2654" s="169" t="s">
        <v>240</v>
      </c>
      <c r="E2654" s="170">
        <v>1.3122</v>
      </c>
      <c r="F2654" s="171">
        <v>274.5</v>
      </c>
      <c r="G2654" s="172">
        <f>ROUND(E2654*F2654,2)</f>
        <v>360.2</v>
      </c>
      <c r="H2654" s="171">
        <v>274.5</v>
      </c>
      <c r="I2654" s="172">
        <f>ROUND(E2654*H2654,2)</f>
        <v>360.2</v>
      </c>
      <c r="J2654" s="171">
        <v>0</v>
      </c>
      <c r="K2654" s="172">
        <f>ROUND(E2654*J2654,2)</f>
        <v>0</v>
      </c>
      <c r="L2654" s="172">
        <v>21</v>
      </c>
      <c r="M2654" s="172">
        <f>G2654*(1+L2654/100)</f>
        <v>435.84199999999998</v>
      </c>
      <c r="N2654" s="172">
        <v>1.2200000000000001E-2</v>
      </c>
      <c r="O2654" s="172">
        <f>ROUND(E2654*N2654,2)</f>
        <v>0.02</v>
      </c>
      <c r="P2654" s="172">
        <v>0</v>
      </c>
      <c r="Q2654" s="172">
        <f>ROUND(E2654*P2654,2)</f>
        <v>0</v>
      </c>
      <c r="R2654" s="172" t="s">
        <v>339</v>
      </c>
      <c r="S2654" s="172" t="s">
        <v>201</v>
      </c>
      <c r="T2654" s="173" t="s">
        <v>201</v>
      </c>
      <c r="U2654" s="159">
        <v>0</v>
      </c>
      <c r="V2654" s="159">
        <f>ROUND(E2654*U2654,2)</f>
        <v>0</v>
      </c>
      <c r="W2654" s="159"/>
      <c r="X2654" s="159" t="s">
        <v>340</v>
      </c>
      <c r="Y2654" s="150"/>
      <c r="Z2654" s="150"/>
      <c r="AA2654" s="150"/>
      <c r="AB2654" s="150"/>
      <c r="AC2654" s="150"/>
      <c r="AD2654" s="150"/>
      <c r="AE2654" s="150"/>
      <c r="AF2654" s="150"/>
      <c r="AG2654" s="150" t="s">
        <v>341</v>
      </c>
      <c r="AH2654" s="150"/>
      <c r="AI2654" s="150"/>
      <c r="AJ2654" s="150"/>
      <c r="AK2654" s="150"/>
      <c r="AL2654" s="150"/>
      <c r="AM2654" s="150"/>
      <c r="AN2654" s="150"/>
      <c r="AO2654" s="150"/>
      <c r="AP2654" s="150"/>
      <c r="AQ2654" s="150"/>
      <c r="AR2654" s="150"/>
      <c r="AS2654" s="150"/>
      <c r="AT2654" s="150"/>
      <c r="AU2654" s="150"/>
      <c r="AV2654" s="150"/>
      <c r="AW2654" s="150"/>
      <c r="AX2654" s="150"/>
      <c r="AY2654" s="150"/>
      <c r="AZ2654" s="150"/>
      <c r="BA2654" s="150"/>
      <c r="BB2654" s="150"/>
      <c r="BC2654" s="150"/>
      <c r="BD2654" s="150"/>
      <c r="BE2654" s="150"/>
      <c r="BF2654" s="150"/>
      <c r="BG2654" s="150"/>
      <c r="BH2654" s="150"/>
    </row>
    <row r="2655" spans="1:60" outlineLevel="1" x14ac:dyDescent="0.2">
      <c r="A2655" s="157"/>
      <c r="B2655" s="158"/>
      <c r="C2655" s="199" t="s">
        <v>655</v>
      </c>
      <c r="D2655" s="189"/>
      <c r="E2655" s="190"/>
      <c r="F2655" s="159"/>
      <c r="G2655" s="159"/>
      <c r="H2655" s="159"/>
      <c r="I2655" s="159"/>
      <c r="J2655" s="159"/>
      <c r="K2655" s="159"/>
      <c r="L2655" s="159"/>
      <c r="M2655" s="159"/>
      <c r="N2655" s="159"/>
      <c r="O2655" s="159"/>
      <c r="P2655" s="159"/>
      <c r="Q2655" s="159"/>
      <c r="R2655" s="159"/>
      <c r="S2655" s="159"/>
      <c r="T2655" s="159"/>
      <c r="U2655" s="159"/>
      <c r="V2655" s="159"/>
      <c r="W2655" s="159"/>
      <c r="X2655" s="159"/>
      <c r="Y2655" s="150"/>
      <c r="Z2655" s="150"/>
      <c r="AA2655" s="150"/>
      <c r="AB2655" s="150"/>
      <c r="AC2655" s="150"/>
      <c r="AD2655" s="150"/>
      <c r="AE2655" s="150"/>
      <c r="AF2655" s="150"/>
      <c r="AG2655" s="150" t="s">
        <v>247</v>
      </c>
      <c r="AH2655" s="150">
        <v>0</v>
      </c>
      <c r="AI2655" s="150"/>
      <c r="AJ2655" s="150"/>
      <c r="AK2655" s="150"/>
      <c r="AL2655" s="150"/>
      <c r="AM2655" s="150"/>
      <c r="AN2655" s="150"/>
      <c r="AO2655" s="150"/>
      <c r="AP2655" s="150"/>
      <c r="AQ2655" s="150"/>
      <c r="AR2655" s="150"/>
      <c r="AS2655" s="150"/>
      <c r="AT2655" s="150"/>
      <c r="AU2655" s="150"/>
      <c r="AV2655" s="150"/>
      <c r="AW2655" s="150"/>
      <c r="AX2655" s="150"/>
      <c r="AY2655" s="150"/>
      <c r="AZ2655" s="150"/>
      <c r="BA2655" s="150"/>
      <c r="BB2655" s="150"/>
      <c r="BC2655" s="150"/>
      <c r="BD2655" s="150"/>
      <c r="BE2655" s="150"/>
      <c r="BF2655" s="150"/>
      <c r="BG2655" s="150"/>
      <c r="BH2655" s="150"/>
    </row>
    <row r="2656" spans="1:60" outlineLevel="1" x14ac:dyDescent="0.2">
      <c r="A2656" s="157"/>
      <c r="B2656" s="158"/>
      <c r="C2656" s="199" t="s">
        <v>656</v>
      </c>
      <c r="D2656" s="189"/>
      <c r="E2656" s="190">
        <v>1.2150000000000001</v>
      </c>
      <c r="F2656" s="159"/>
      <c r="G2656" s="159"/>
      <c r="H2656" s="159"/>
      <c r="I2656" s="159"/>
      <c r="J2656" s="159"/>
      <c r="K2656" s="159"/>
      <c r="L2656" s="159"/>
      <c r="M2656" s="159"/>
      <c r="N2656" s="159"/>
      <c r="O2656" s="159"/>
      <c r="P2656" s="159"/>
      <c r="Q2656" s="159"/>
      <c r="R2656" s="159"/>
      <c r="S2656" s="159"/>
      <c r="T2656" s="159"/>
      <c r="U2656" s="159"/>
      <c r="V2656" s="159"/>
      <c r="W2656" s="159"/>
      <c r="X2656" s="159"/>
      <c r="Y2656" s="150"/>
      <c r="Z2656" s="150"/>
      <c r="AA2656" s="150"/>
      <c r="AB2656" s="150"/>
      <c r="AC2656" s="150"/>
      <c r="AD2656" s="150"/>
      <c r="AE2656" s="150"/>
      <c r="AF2656" s="150"/>
      <c r="AG2656" s="150" t="s">
        <v>247</v>
      </c>
      <c r="AH2656" s="150">
        <v>0</v>
      </c>
      <c r="AI2656" s="150"/>
      <c r="AJ2656" s="150"/>
      <c r="AK2656" s="150"/>
      <c r="AL2656" s="150"/>
      <c r="AM2656" s="150"/>
      <c r="AN2656" s="150"/>
      <c r="AO2656" s="150"/>
      <c r="AP2656" s="150"/>
      <c r="AQ2656" s="150"/>
      <c r="AR2656" s="150"/>
      <c r="AS2656" s="150"/>
      <c r="AT2656" s="150"/>
      <c r="AU2656" s="150"/>
      <c r="AV2656" s="150"/>
      <c r="AW2656" s="150"/>
      <c r="AX2656" s="150"/>
      <c r="AY2656" s="150"/>
      <c r="AZ2656" s="150"/>
      <c r="BA2656" s="150"/>
      <c r="BB2656" s="150"/>
      <c r="BC2656" s="150"/>
      <c r="BD2656" s="150"/>
      <c r="BE2656" s="150"/>
      <c r="BF2656" s="150"/>
      <c r="BG2656" s="150"/>
      <c r="BH2656" s="150"/>
    </row>
    <row r="2657" spans="1:60" outlineLevel="1" x14ac:dyDescent="0.2">
      <c r="A2657" s="157"/>
      <c r="B2657" s="158"/>
      <c r="C2657" s="200" t="s">
        <v>2228</v>
      </c>
      <c r="D2657" s="191"/>
      <c r="E2657" s="192">
        <v>9.7199999999999995E-2</v>
      </c>
      <c r="F2657" s="159"/>
      <c r="G2657" s="159"/>
      <c r="H2657" s="159"/>
      <c r="I2657" s="159"/>
      <c r="J2657" s="159"/>
      <c r="K2657" s="159"/>
      <c r="L2657" s="159"/>
      <c r="M2657" s="159"/>
      <c r="N2657" s="159"/>
      <c r="O2657" s="159"/>
      <c r="P2657" s="159"/>
      <c r="Q2657" s="159"/>
      <c r="R2657" s="159"/>
      <c r="S2657" s="159"/>
      <c r="T2657" s="159"/>
      <c r="U2657" s="159"/>
      <c r="V2657" s="159"/>
      <c r="W2657" s="159"/>
      <c r="X2657" s="159"/>
      <c r="Y2657" s="150"/>
      <c r="Z2657" s="150"/>
      <c r="AA2657" s="150"/>
      <c r="AB2657" s="150"/>
      <c r="AC2657" s="150"/>
      <c r="AD2657" s="150"/>
      <c r="AE2657" s="150"/>
      <c r="AF2657" s="150"/>
      <c r="AG2657" s="150" t="s">
        <v>247</v>
      </c>
      <c r="AH2657" s="150">
        <v>4</v>
      </c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0"/>
      <c r="AT2657" s="150"/>
      <c r="AU2657" s="150"/>
      <c r="AV2657" s="150"/>
      <c r="AW2657" s="150"/>
      <c r="AX2657" s="150"/>
      <c r="AY2657" s="150"/>
      <c r="AZ2657" s="150"/>
      <c r="BA2657" s="150"/>
      <c r="BB2657" s="150"/>
      <c r="BC2657" s="150"/>
      <c r="BD2657" s="150"/>
      <c r="BE2657" s="150"/>
      <c r="BF2657" s="150"/>
      <c r="BG2657" s="150"/>
      <c r="BH2657" s="150"/>
    </row>
    <row r="2658" spans="1:60" outlineLevel="1" x14ac:dyDescent="0.2">
      <c r="A2658" s="167">
        <v>397</v>
      </c>
      <c r="B2658" s="168" t="s">
        <v>2229</v>
      </c>
      <c r="C2658" s="184" t="s">
        <v>2230</v>
      </c>
      <c r="D2658" s="169" t="s">
        <v>240</v>
      </c>
      <c r="E2658" s="170">
        <v>151.09251</v>
      </c>
      <c r="F2658" s="171">
        <v>491</v>
      </c>
      <c r="G2658" s="172">
        <f>ROUND(E2658*F2658,2)</f>
        <v>74186.42</v>
      </c>
      <c r="H2658" s="171">
        <v>491</v>
      </c>
      <c r="I2658" s="172">
        <f>ROUND(E2658*H2658,2)</f>
        <v>74186.42</v>
      </c>
      <c r="J2658" s="171">
        <v>0</v>
      </c>
      <c r="K2658" s="172">
        <f>ROUND(E2658*J2658,2)</f>
        <v>0</v>
      </c>
      <c r="L2658" s="172">
        <v>21</v>
      </c>
      <c r="M2658" s="172">
        <f>G2658*(1+L2658/100)</f>
        <v>89765.568199999994</v>
      </c>
      <c r="N2658" s="172">
        <v>1.9429999999999999E-2</v>
      </c>
      <c r="O2658" s="172">
        <f>ROUND(E2658*N2658,2)</f>
        <v>2.94</v>
      </c>
      <c r="P2658" s="172">
        <v>0</v>
      </c>
      <c r="Q2658" s="172">
        <f>ROUND(E2658*P2658,2)</f>
        <v>0</v>
      </c>
      <c r="R2658" s="172" t="s">
        <v>339</v>
      </c>
      <c r="S2658" s="172" t="s">
        <v>201</v>
      </c>
      <c r="T2658" s="173" t="s">
        <v>201</v>
      </c>
      <c r="U2658" s="159">
        <v>0</v>
      </c>
      <c r="V2658" s="159">
        <f>ROUND(E2658*U2658,2)</f>
        <v>0</v>
      </c>
      <c r="W2658" s="159"/>
      <c r="X2658" s="159" t="s">
        <v>340</v>
      </c>
      <c r="Y2658" s="150"/>
      <c r="Z2658" s="150"/>
      <c r="AA2658" s="150"/>
      <c r="AB2658" s="150"/>
      <c r="AC2658" s="150"/>
      <c r="AD2658" s="150"/>
      <c r="AE2658" s="150"/>
      <c r="AF2658" s="150"/>
      <c r="AG2658" s="150" t="s">
        <v>341</v>
      </c>
      <c r="AH2658" s="150"/>
      <c r="AI2658" s="150"/>
      <c r="AJ2658" s="150"/>
      <c r="AK2658" s="150"/>
      <c r="AL2658" s="150"/>
      <c r="AM2658" s="150"/>
      <c r="AN2658" s="150"/>
      <c r="AO2658" s="150"/>
      <c r="AP2658" s="150"/>
      <c r="AQ2658" s="150"/>
      <c r="AR2658" s="150"/>
      <c r="AS2658" s="150"/>
      <c r="AT2658" s="150"/>
      <c r="AU2658" s="150"/>
      <c r="AV2658" s="150"/>
      <c r="AW2658" s="150"/>
      <c r="AX2658" s="150"/>
      <c r="AY2658" s="150"/>
      <c r="AZ2658" s="150"/>
      <c r="BA2658" s="150"/>
      <c r="BB2658" s="150"/>
      <c r="BC2658" s="150"/>
      <c r="BD2658" s="150"/>
      <c r="BE2658" s="150"/>
      <c r="BF2658" s="150"/>
      <c r="BG2658" s="150"/>
      <c r="BH2658" s="150"/>
    </row>
    <row r="2659" spans="1:60" outlineLevel="1" x14ac:dyDescent="0.2">
      <c r="A2659" s="157"/>
      <c r="B2659" s="158"/>
      <c r="C2659" s="199" t="s">
        <v>864</v>
      </c>
      <c r="D2659" s="189"/>
      <c r="E2659" s="190">
        <v>142.5401</v>
      </c>
      <c r="F2659" s="159"/>
      <c r="G2659" s="159"/>
      <c r="H2659" s="159"/>
      <c r="I2659" s="159"/>
      <c r="J2659" s="159"/>
      <c r="K2659" s="159"/>
      <c r="L2659" s="159"/>
      <c r="M2659" s="159"/>
      <c r="N2659" s="159"/>
      <c r="O2659" s="159"/>
      <c r="P2659" s="159"/>
      <c r="Q2659" s="159"/>
      <c r="R2659" s="159"/>
      <c r="S2659" s="159"/>
      <c r="T2659" s="159"/>
      <c r="U2659" s="159"/>
      <c r="V2659" s="159"/>
      <c r="W2659" s="159"/>
      <c r="X2659" s="159"/>
      <c r="Y2659" s="150"/>
      <c r="Z2659" s="150"/>
      <c r="AA2659" s="150"/>
      <c r="AB2659" s="150"/>
      <c r="AC2659" s="150"/>
      <c r="AD2659" s="150"/>
      <c r="AE2659" s="150"/>
      <c r="AF2659" s="150"/>
      <c r="AG2659" s="150" t="s">
        <v>247</v>
      </c>
      <c r="AH2659" s="150">
        <v>5</v>
      </c>
      <c r="AI2659" s="150"/>
      <c r="AJ2659" s="150"/>
      <c r="AK2659" s="150"/>
      <c r="AL2659" s="150"/>
      <c r="AM2659" s="150"/>
      <c r="AN2659" s="150"/>
      <c r="AO2659" s="150"/>
      <c r="AP2659" s="150"/>
      <c r="AQ2659" s="150"/>
      <c r="AR2659" s="150"/>
      <c r="AS2659" s="150"/>
      <c r="AT2659" s="150"/>
      <c r="AU2659" s="150"/>
      <c r="AV2659" s="150"/>
      <c r="AW2659" s="150"/>
      <c r="AX2659" s="150"/>
      <c r="AY2659" s="150"/>
      <c r="AZ2659" s="150"/>
      <c r="BA2659" s="150"/>
      <c r="BB2659" s="150"/>
      <c r="BC2659" s="150"/>
      <c r="BD2659" s="150"/>
      <c r="BE2659" s="150"/>
      <c r="BF2659" s="150"/>
      <c r="BG2659" s="150"/>
      <c r="BH2659" s="150"/>
    </row>
    <row r="2660" spans="1:60" outlineLevel="1" x14ac:dyDescent="0.2">
      <c r="A2660" s="157"/>
      <c r="B2660" s="158"/>
      <c r="C2660" s="200" t="s">
        <v>2153</v>
      </c>
      <c r="D2660" s="191"/>
      <c r="E2660" s="192">
        <v>8.5524100000000001</v>
      </c>
      <c r="F2660" s="159"/>
      <c r="G2660" s="159"/>
      <c r="H2660" s="159"/>
      <c r="I2660" s="159"/>
      <c r="J2660" s="159"/>
      <c r="K2660" s="159"/>
      <c r="L2660" s="159"/>
      <c r="M2660" s="159"/>
      <c r="N2660" s="159"/>
      <c r="O2660" s="159"/>
      <c r="P2660" s="159"/>
      <c r="Q2660" s="159"/>
      <c r="R2660" s="159"/>
      <c r="S2660" s="159"/>
      <c r="T2660" s="159"/>
      <c r="U2660" s="159"/>
      <c r="V2660" s="159"/>
      <c r="W2660" s="159"/>
      <c r="X2660" s="159"/>
      <c r="Y2660" s="150"/>
      <c r="Z2660" s="150"/>
      <c r="AA2660" s="150"/>
      <c r="AB2660" s="150"/>
      <c r="AC2660" s="150"/>
      <c r="AD2660" s="150"/>
      <c r="AE2660" s="150"/>
      <c r="AF2660" s="150"/>
      <c r="AG2660" s="150" t="s">
        <v>247</v>
      </c>
      <c r="AH2660" s="150">
        <v>4</v>
      </c>
      <c r="AI2660" s="150"/>
      <c r="AJ2660" s="150"/>
      <c r="AK2660" s="150"/>
      <c r="AL2660" s="150"/>
      <c r="AM2660" s="150"/>
      <c r="AN2660" s="150"/>
      <c r="AO2660" s="150"/>
      <c r="AP2660" s="150"/>
      <c r="AQ2660" s="150"/>
      <c r="AR2660" s="150"/>
      <c r="AS2660" s="150"/>
      <c r="AT2660" s="150"/>
      <c r="AU2660" s="150"/>
      <c r="AV2660" s="150"/>
      <c r="AW2660" s="150"/>
      <c r="AX2660" s="150"/>
      <c r="AY2660" s="150"/>
      <c r="AZ2660" s="150"/>
      <c r="BA2660" s="150"/>
      <c r="BB2660" s="150"/>
      <c r="BC2660" s="150"/>
      <c r="BD2660" s="150"/>
      <c r="BE2660" s="150"/>
      <c r="BF2660" s="150"/>
      <c r="BG2660" s="150"/>
      <c r="BH2660" s="150"/>
    </row>
    <row r="2661" spans="1:60" outlineLevel="1" x14ac:dyDescent="0.2">
      <c r="A2661" s="167">
        <v>398</v>
      </c>
      <c r="B2661" s="168" t="s">
        <v>2231</v>
      </c>
      <c r="C2661" s="184" t="s">
        <v>2232</v>
      </c>
      <c r="D2661" s="169" t="s">
        <v>368</v>
      </c>
      <c r="E2661" s="170">
        <v>3.9055</v>
      </c>
      <c r="F2661" s="171">
        <v>582</v>
      </c>
      <c r="G2661" s="172">
        <f>ROUND(E2661*F2661,2)</f>
        <v>2273</v>
      </c>
      <c r="H2661" s="171">
        <v>0</v>
      </c>
      <c r="I2661" s="172">
        <f>ROUND(E2661*H2661,2)</f>
        <v>0</v>
      </c>
      <c r="J2661" s="171">
        <v>582</v>
      </c>
      <c r="K2661" s="172">
        <f>ROUND(E2661*J2661,2)</f>
        <v>2273</v>
      </c>
      <c r="L2661" s="172">
        <v>21</v>
      </c>
      <c r="M2661" s="172">
        <f>G2661*(1+L2661/100)</f>
        <v>2750.33</v>
      </c>
      <c r="N2661" s="172">
        <v>0</v>
      </c>
      <c r="O2661" s="172">
        <f>ROUND(E2661*N2661,2)</f>
        <v>0</v>
      </c>
      <c r="P2661" s="172">
        <v>0</v>
      </c>
      <c r="Q2661" s="172">
        <f>ROUND(E2661*P2661,2)</f>
        <v>0</v>
      </c>
      <c r="R2661" s="172" t="s">
        <v>2114</v>
      </c>
      <c r="S2661" s="172" t="s">
        <v>201</v>
      </c>
      <c r="T2661" s="173" t="s">
        <v>201</v>
      </c>
      <c r="U2661" s="159">
        <v>1.2649999999999999</v>
      </c>
      <c r="V2661" s="159">
        <f>ROUND(E2661*U2661,2)</f>
        <v>4.9400000000000004</v>
      </c>
      <c r="W2661" s="159"/>
      <c r="X2661" s="159" t="s">
        <v>1399</v>
      </c>
      <c r="Y2661" s="150"/>
      <c r="Z2661" s="150"/>
      <c r="AA2661" s="150"/>
      <c r="AB2661" s="150"/>
      <c r="AC2661" s="150"/>
      <c r="AD2661" s="150"/>
      <c r="AE2661" s="150"/>
      <c r="AF2661" s="150"/>
      <c r="AG2661" s="150" t="s">
        <v>1400</v>
      </c>
      <c r="AH2661" s="150"/>
      <c r="AI2661" s="150"/>
      <c r="AJ2661" s="150"/>
      <c r="AK2661" s="150"/>
      <c r="AL2661" s="150"/>
      <c r="AM2661" s="150"/>
      <c r="AN2661" s="150"/>
      <c r="AO2661" s="150"/>
      <c r="AP2661" s="150"/>
      <c r="AQ2661" s="150"/>
      <c r="AR2661" s="150"/>
      <c r="AS2661" s="150"/>
      <c r="AT2661" s="150"/>
      <c r="AU2661" s="150"/>
      <c r="AV2661" s="150"/>
      <c r="AW2661" s="150"/>
      <c r="AX2661" s="150"/>
      <c r="AY2661" s="150"/>
      <c r="AZ2661" s="150"/>
      <c r="BA2661" s="150"/>
      <c r="BB2661" s="150"/>
      <c r="BC2661" s="150"/>
      <c r="BD2661" s="150"/>
      <c r="BE2661" s="150"/>
      <c r="BF2661" s="150"/>
      <c r="BG2661" s="150"/>
      <c r="BH2661" s="150"/>
    </row>
    <row r="2662" spans="1:60" outlineLevel="1" x14ac:dyDescent="0.2">
      <c r="A2662" s="157"/>
      <c r="B2662" s="158"/>
      <c r="C2662" s="199" t="s">
        <v>1402</v>
      </c>
      <c r="D2662" s="189"/>
      <c r="E2662" s="190"/>
      <c r="F2662" s="159"/>
      <c r="G2662" s="159"/>
      <c r="H2662" s="159"/>
      <c r="I2662" s="159"/>
      <c r="J2662" s="159"/>
      <c r="K2662" s="159"/>
      <c r="L2662" s="159"/>
      <c r="M2662" s="159"/>
      <c r="N2662" s="159"/>
      <c r="O2662" s="159"/>
      <c r="P2662" s="159"/>
      <c r="Q2662" s="159"/>
      <c r="R2662" s="159"/>
      <c r="S2662" s="159"/>
      <c r="T2662" s="159"/>
      <c r="U2662" s="159"/>
      <c r="V2662" s="159"/>
      <c r="W2662" s="159"/>
      <c r="X2662" s="159"/>
      <c r="Y2662" s="150"/>
      <c r="Z2662" s="150"/>
      <c r="AA2662" s="150"/>
      <c r="AB2662" s="150"/>
      <c r="AC2662" s="150"/>
      <c r="AD2662" s="150"/>
      <c r="AE2662" s="150"/>
      <c r="AF2662" s="150"/>
      <c r="AG2662" s="150" t="s">
        <v>247</v>
      </c>
      <c r="AH2662" s="150">
        <v>0</v>
      </c>
      <c r="AI2662" s="150"/>
      <c r="AJ2662" s="150"/>
      <c r="AK2662" s="150"/>
      <c r="AL2662" s="150"/>
      <c r="AM2662" s="150"/>
      <c r="AN2662" s="150"/>
      <c r="AO2662" s="150"/>
      <c r="AP2662" s="150"/>
      <c r="AQ2662" s="150"/>
      <c r="AR2662" s="150"/>
      <c r="AS2662" s="150"/>
      <c r="AT2662" s="150"/>
      <c r="AU2662" s="150"/>
      <c r="AV2662" s="150"/>
      <c r="AW2662" s="150"/>
      <c r="AX2662" s="150"/>
      <c r="AY2662" s="150"/>
      <c r="AZ2662" s="150"/>
      <c r="BA2662" s="150"/>
      <c r="BB2662" s="150"/>
      <c r="BC2662" s="150"/>
      <c r="BD2662" s="150"/>
      <c r="BE2662" s="150"/>
      <c r="BF2662" s="150"/>
      <c r="BG2662" s="150"/>
      <c r="BH2662" s="150"/>
    </row>
    <row r="2663" spans="1:60" outlineLevel="1" x14ac:dyDescent="0.2">
      <c r="A2663" s="157"/>
      <c r="B2663" s="158"/>
      <c r="C2663" s="199" t="s">
        <v>2233</v>
      </c>
      <c r="D2663" s="189"/>
      <c r="E2663" s="190"/>
      <c r="F2663" s="159"/>
      <c r="G2663" s="159"/>
      <c r="H2663" s="159"/>
      <c r="I2663" s="159"/>
      <c r="J2663" s="159"/>
      <c r="K2663" s="159"/>
      <c r="L2663" s="159"/>
      <c r="M2663" s="159"/>
      <c r="N2663" s="159"/>
      <c r="O2663" s="159"/>
      <c r="P2663" s="159"/>
      <c r="Q2663" s="159"/>
      <c r="R2663" s="159"/>
      <c r="S2663" s="159"/>
      <c r="T2663" s="159"/>
      <c r="U2663" s="159"/>
      <c r="V2663" s="159"/>
      <c r="W2663" s="159"/>
      <c r="X2663" s="159"/>
      <c r="Y2663" s="150"/>
      <c r="Z2663" s="150"/>
      <c r="AA2663" s="150"/>
      <c r="AB2663" s="150"/>
      <c r="AC2663" s="150"/>
      <c r="AD2663" s="150"/>
      <c r="AE2663" s="150"/>
      <c r="AF2663" s="150"/>
      <c r="AG2663" s="150" t="s">
        <v>247</v>
      </c>
      <c r="AH2663" s="150">
        <v>0</v>
      </c>
      <c r="AI2663" s="150"/>
      <c r="AJ2663" s="150"/>
      <c r="AK2663" s="150"/>
      <c r="AL2663" s="150"/>
      <c r="AM2663" s="150"/>
      <c r="AN2663" s="150"/>
      <c r="AO2663" s="150"/>
      <c r="AP2663" s="150"/>
      <c r="AQ2663" s="150"/>
      <c r="AR2663" s="150"/>
      <c r="AS2663" s="150"/>
      <c r="AT2663" s="150"/>
      <c r="AU2663" s="150"/>
      <c r="AV2663" s="150"/>
      <c r="AW2663" s="150"/>
      <c r="AX2663" s="150"/>
      <c r="AY2663" s="150"/>
      <c r="AZ2663" s="150"/>
      <c r="BA2663" s="150"/>
      <c r="BB2663" s="150"/>
      <c r="BC2663" s="150"/>
      <c r="BD2663" s="150"/>
      <c r="BE2663" s="150"/>
      <c r="BF2663" s="150"/>
      <c r="BG2663" s="150"/>
      <c r="BH2663" s="150"/>
    </row>
    <row r="2664" spans="1:60" outlineLevel="1" x14ac:dyDescent="0.2">
      <c r="A2664" s="157"/>
      <c r="B2664" s="158"/>
      <c r="C2664" s="199" t="s">
        <v>2234</v>
      </c>
      <c r="D2664" s="189"/>
      <c r="E2664" s="190">
        <v>3.9055</v>
      </c>
      <c r="F2664" s="159"/>
      <c r="G2664" s="159"/>
      <c r="H2664" s="159"/>
      <c r="I2664" s="159"/>
      <c r="J2664" s="159"/>
      <c r="K2664" s="159"/>
      <c r="L2664" s="159"/>
      <c r="M2664" s="159"/>
      <c r="N2664" s="159"/>
      <c r="O2664" s="159"/>
      <c r="P2664" s="159"/>
      <c r="Q2664" s="159"/>
      <c r="R2664" s="159"/>
      <c r="S2664" s="159"/>
      <c r="T2664" s="159"/>
      <c r="U2664" s="159"/>
      <c r="V2664" s="159"/>
      <c r="W2664" s="159"/>
      <c r="X2664" s="159"/>
      <c r="Y2664" s="150"/>
      <c r="Z2664" s="150"/>
      <c r="AA2664" s="150"/>
      <c r="AB2664" s="150"/>
      <c r="AC2664" s="150"/>
      <c r="AD2664" s="150"/>
      <c r="AE2664" s="150"/>
      <c r="AF2664" s="150"/>
      <c r="AG2664" s="150" t="s">
        <v>247</v>
      </c>
      <c r="AH2664" s="150">
        <v>0</v>
      </c>
      <c r="AI2664" s="150"/>
      <c r="AJ2664" s="150"/>
      <c r="AK2664" s="150"/>
      <c r="AL2664" s="150"/>
      <c r="AM2664" s="150"/>
      <c r="AN2664" s="150"/>
      <c r="AO2664" s="150"/>
      <c r="AP2664" s="150"/>
      <c r="AQ2664" s="150"/>
      <c r="AR2664" s="150"/>
      <c r="AS2664" s="150"/>
      <c r="AT2664" s="150"/>
      <c r="AU2664" s="150"/>
      <c r="AV2664" s="150"/>
      <c r="AW2664" s="150"/>
      <c r="AX2664" s="150"/>
      <c r="AY2664" s="150"/>
      <c r="AZ2664" s="150"/>
      <c r="BA2664" s="150"/>
      <c r="BB2664" s="150"/>
      <c r="BC2664" s="150"/>
      <c r="BD2664" s="150"/>
      <c r="BE2664" s="150"/>
      <c r="BF2664" s="150"/>
      <c r="BG2664" s="150"/>
      <c r="BH2664" s="150"/>
    </row>
    <row r="2665" spans="1:60" x14ac:dyDescent="0.2">
      <c r="A2665" s="161" t="s">
        <v>196</v>
      </c>
      <c r="B2665" s="162" t="s">
        <v>149</v>
      </c>
      <c r="C2665" s="183" t="s">
        <v>150</v>
      </c>
      <c r="D2665" s="163"/>
      <c r="E2665" s="164"/>
      <c r="F2665" s="165"/>
      <c r="G2665" s="165">
        <f>SUMIF(AG2666:AG2677,"&lt;&gt;NOR",G2666:G2677)</f>
        <v>4003.14</v>
      </c>
      <c r="H2665" s="165"/>
      <c r="I2665" s="165">
        <f>SUM(I2666:I2677)</f>
        <v>808.03</v>
      </c>
      <c r="J2665" s="165"/>
      <c r="K2665" s="165">
        <f>SUM(K2666:K2677)</f>
        <v>3195.11</v>
      </c>
      <c r="L2665" s="165"/>
      <c r="M2665" s="165">
        <f>SUM(M2666:M2677)</f>
        <v>4843.7993999999999</v>
      </c>
      <c r="N2665" s="165"/>
      <c r="O2665" s="165">
        <f>SUM(O2666:O2677)</f>
        <v>0.01</v>
      </c>
      <c r="P2665" s="165"/>
      <c r="Q2665" s="165">
        <f>SUM(Q2666:Q2677)</f>
        <v>0</v>
      </c>
      <c r="R2665" s="165"/>
      <c r="S2665" s="165"/>
      <c r="T2665" s="166"/>
      <c r="U2665" s="160"/>
      <c r="V2665" s="160">
        <f>SUM(V2666:V2677)</f>
        <v>6.74</v>
      </c>
      <c r="W2665" s="160"/>
      <c r="X2665" s="160"/>
      <c r="AG2665" t="s">
        <v>197</v>
      </c>
    </row>
    <row r="2666" spans="1:60" outlineLevel="1" x14ac:dyDescent="0.2">
      <c r="A2666" s="167">
        <v>399</v>
      </c>
      <c r="B2666" s="168" t="s">
        <v>2235</v>
      </c>
      <c r="C2666" s="184" t="s">
        <v>2236</v>
      </c>
      <c r="D2666" s="169" t="s">
        <v>240</v>
      </c>
      <c r="E2666" s="170">
        <v>16.440000000000001</v>
      </c>
      <c r="F2666" s="171">
        <v>243.5</v>
      </c>
      <c r="G2666" s="172">
        <f>ROUND(E2666*F2666,2)</f>
        <v>4003.14</v>
      </c>
      <c r="H2666" s="171">
        <v>49.15</v>
      </c>
      <c r="I2666" s="172">
        <f>ROUND(E2666*H2666,2)</f>
        <v>808.03</v>
      </c>
      <c r="J2666" s="171">
        <v>194.35</v>
      </c>
      <c r="K2666" s="172">
        <f>ROUND(E2666*J2666,2)</f>
        <v>3195.11</v>
      </c>
      <c r="L2666" s="172">
        <v>21</v>
      </c>
      <c r="M2666" s="172">
        <f>G2666*(1+L2666/100)</f>
        <v>4843.7993999999999</v>
      </c>
      <c r="N2666" s="172">
        <v>3.6000000000000002E-4</v>
      </c>
      <c r="O2666" s="172">
        <f>ROUND(E2666*N2666,2)</f>
        <v>0.01</v>
      </c>
      <c r="P2666" s="172">
        <v>0</v>
      </c>
      <c r="Q2666" s="172">
        <f>ROUND(E2666*P2666,2)</f>
        <v>0</v>
      </c>
      <c r="R2666" s="172" t="s">
        <v>2237</v>
      </c>
      <c r="S2666" s="172" t="s">
        <v>201</v>
      </c>
      <c r="T2666" s="173" t="s">
        <v>201</v>
      </c>
      <c r="U2666" s="159">
        <v>0.41</v>
      </c>
      <c r="V2666" s="159">
        <f>ROUND(E2666*U2666,2)</f>
        <v>6.74</v>
      </c>
      <c r="W2666" s="159"/>
      <c r="X2666" s="159" t="s">
        <v>242</v>
      </c>
      <c r="Y2666" s="150"/>
      <c r="Z2666" s="150"/>
      <c r="AA2666" s="150"/>
      <c r="AB2666" s="150"/>
      <c r="AC2666" s="150"/>
      <c r="AD2666" s="150"/>
      <c r="AE2666" s="150"/>
      <c r="AF2666" s="150"/>
      <c r="AG2666" s="150" t="s">
        <v>243</v>
      </c>
      <c r="AH2666" s="150"/>
      <c r="AI2666" s="150"/>
      <c r="AJ2666" s="150"/>
      <c r="AK2666" s="150"/>
      <c r="AL2666" s="150"/>
      <c r="AM2666" s="150"/>
      <c r="AN2666" s="150"/>
      <c r="AO2666" s="150"/>
      <c r="AP2666" s="150"/>
      <c r="AQ2666" s="150"/>
      <c r="AR2666" s="150"/>
      <c r="AS2666" s="150"/>
      <c r="AT2666" s="150"/>
      <c r="AU2666" s="150"/>
      <c r="AV2666" s="150"/>
      <c r="AW2666" s="150"/>
      <c r="AX2666" s="150"/>
      <c r="AY2666" s="150"/>
      <c r="AZ2666" s="150"/>
      <c r="BA2666" s="150"/>
      <c r="BB2666" s="150"/>
      <c r="BC2666" s="150"/>
      <c r="BD2666" s="150"/>
      <c r="BE2666" s="150"/>
      <c r="BF2666" s="150"/>
      <c r="BG2666" s="150"/>
      <c r="BH2666" s="150"/>
    </row>
    <row r="2667" spans="1:60" outlineLevel="1" x14ac:dyDescent="0.2">
      <c r="A2667" s="157"/>
      <c r="B2667" s="158"/>
      <c r="C2667" s="262" t="s">
        <v>2545</v>
      </c>
      <c r="D2667" s="263"/>
      <c r="E2667" s="263"/>
      <c r="F2667" s="263"/>
      <c r="G2667" s="263"/>
      <c r="H2667" s="159"/>
      <c r="I2667" s="159"/>
      <c r="J2667" s="159"/>
      <c r="K2667" s="159"/>
      <c r="L2667" s="159"/>
      <c r="M2667" s="159"/>
      <c r="N2667" s="159"/>
      <c r="O2667" s="159"/>
      <c r="P2667" s="159"/>
      <c r="Q2667" s="159"/>
      <c r="R2667" s="159"/>
      <c r="S2667" s="159"/>
      <c r="T2667" s="159"/>
      <c r="U2667" s="159"/>
      <c r="V2667" s="159"/>
      <c r="W2667" s="159"/>
      <c r="X2667" s="159"/>
      <c r="Y2667" s="150"/>
      <c r="Z2667" s="150"/>
      <c r="AA2667" s="150"/>
      <c r="AB2667" s="150"/>
      <c r="AC2667" s="150"/>
      <c r="AD2667" s="150"/>
      <c r="AE2667" s="150"/>
      <c r="AF2667" s="150"/>
      <c r="AG2667" s="150" t="s">
        <v>206</v>
      </c>
      <c r="AH2667" s="150"/>
      <c r="AI2667" s="150"/>
      <c r="AJ2667" s="150"/>
      <c r="AK2667" s="150"/>
      <c r="AL2667" s="150"/>
      <c r="AM2667" s="150"/>
      <c r="AN2667" s="150"/>
      <c r="AO2667" s="150"/>
      <c r="AP2667" s="150"/>
      <c r="AQ2667" s="150"/>
      <c r="AR2667" s="150"/>
      <c r="AS2667" s="150"/>
      <c r="AT2667" s="150"/>
      <c r="AU2667" s="150"/>
      <c r="AV2667" s="150"/>
      <c r="AW2667" s="150"/>
      <c r="AX2667" s="150"/>
      <c r="AY2667" s="150"/>
      <c r="AZ2667" s="150"/>
      <c r="BA2667" s="150"/>
      <c r="BB2667" s="150"/>
      <c r="BC2667" s="150"/>
      <c r="BD2667" s="150"/>
      <c r="BE2667" s="150"/>
      <c r="BF2667" s="150"/>
      <c r="BG2667" s="150"/>
      <c r="BH2667" s="150"/>
    </row>
    <row r="2668" spans="1:60" outlineLevel="1" x14ac:dyDescent="0.2">
      <c r="A2668" s="157"/>
      <c r="B2668" s="158"/>
      <c r="C2668" s="271" t="s">
        <v>2238</v>
      </c>
      <c r="D2668" s="272"/>
      <c r="E2668" s="272"/>
      <c r="F2668" s="272"/>
      <c r="G2668" s="272"/>
      <c r="H2668" s="159"/>
      <c r="I2668" s="159"/>
      <c r="J2668" s="159"/>
      <c r="K2668" s="159"/>
      <c r="L2668" s="159"/>
      <c r="M2668" s="159"/>
      <c r="N2668" s="159"/>
      <c r="O2668" s="159"/>
      <c r="P2668" s="159"/>
      <c r="Q2668" s="159"/>
      <c r="R2668" s="159"/>
      <c r="S2668" s="159"/>
      <c r="T2668" s="159"/>
      <c r="U2668" s="159"/>
      <c r="V2668" s="159"/>
      <c r="W2668" s="159"/>
      <c r="X2668" s="159"/>
      <c r="Y2668" s="150"/>
      <c r="Z2668" s="150"/>
      <c r="AA2668" s="150"/>
      <c r="AB2668" s="150"/>
      <c r="AC2668" s="150"/>
      <c r="AD2668" s="150"/>
      <c r="AE2668" s="150"/>
      <c r="AF2668" s="150"/>
      <c r="AG2668" s="150" t="s">
        <v>206</v>
      </c>
      <c r="AH2668" s="150"/>
      <c r="AI2668" s="150"/>
      <c r="AJ2668" s="150"/>
      <c r="AK2668" s="150"/>
      <c r="AL2668" s="150"/>
      <c r="AM2668" s="150"/>
      <c r="AN2668" s="150"/>
      <c r="AO2668" s="150"/>
      <c r="AP2668" s="150"/>
      <c r="AQ2668" s="150"/>
      <c r="AR2668" s="150"/>
      <c r="AS2668" s="150"/>
      <c r="AT2668" s="150"/>
      <c r="AU2668" s="150"/>
      <c r="AV2668" s="150"/>
      <c r="AW2668" s="150"/>
      <c r="AX2668" s="150"/>
      <c r="AY2668" s="150"/>
      <c r="AZ2668" s="150"/>
      <c r="BA2668" s="150"/>
      <c r="BB2668" s="150"/>
      <c r="BC2668" s="150"/>
      <c r="BD2668" s="150"/>
      <c r="BE2668" s="150"/>
      <c r="BF2668" s="150"/>
      <c r="BG2668" s="150"/>
      <c r="BH2668" s="150"/>
    </row>
    <row r="2669" spans="1:60" outlineLevel="1" x14ac:dyDescent="0.2">
      <c r="A2669" s="157"/>
      <c r="B2669" s="158"/>
      <c r="C2669" s="199" t="s">
        <v>1067</v>
      </c>
      <c r="D2669" s="189"/>
      <c r="E2669" s="190"/>
      <c r="F2669" s="159"/>
      <c r="G2669" s="159"/>
      <c r="H2669" s="159"/>
      <c r="I2669" s="159"/>
      <c r="J2669" s="159"/>
      <c r="K2669" s="159"/>
      <c r="L2669" s="159"/>
      <c r="M2669" s="159"/>
      <c r="N2669" s="159"/>
      <c r="O2669" s="159"/>
      <c r="P2669" s="159"/>
      <c r="Q2669" s="159"/>
      <c r="R2669" s="159"/>
      <c r="S2669" s="159"/>
      <c r="T2669" s="159"/>
      <c r="U2669" s="159"/>
      <c r="V2669" s="159"/>
      <c r="W2669" s="159"/>
      <c r="X2669" s="159"/>
      <c r="Y2669" s="150"/>
      <c r="Z2669" s="150"/>
      <c r="AA2669" s="150"/>
      <c r="AB2669" s="150"/>
      <c r="AC2669" s="150"/>
      <c r="AD2669" s="150"/>
      <c r="AE2669" s="150"/>
      <c r="AF2669" s="150"/>
      <c r="AG2669" s="150" t="s">
        <v>247</v>
      </c>
      <c r="AH2669" s="150">
        <v>0</v>
      </c>
      <c r="AI2669" s="150"/>
      <c r="AJ2669" s="150"/>
      <c r="AK2669" s="150"/>
      <c r="AL2669" s="150"/>
      <c r="AM2669" s="150"/>
      <c r="AN2669" s="150"/>
      <c r="AO2669" s="150"/>
      <c r="AP2669" s="150"/>
      <c r="AQ2669" s="150"/>
      <c r="AR2669" s="150"/>
      <c r="AS2669" s="150"/>
      <c r="AT2669" s="150"/>
      <c r="AU2669" s="150"/>
      <c r="AV2669" s="150"/>
      <c r="AW2669" s="150"/>
      <c r="AX2669" s="150"/>
      <c r="AY2669" s="150"/>
      <c r="AZ2669" s="150"/>
      <c r="BA2669" s="150"/>
      <c r="BB2669" s="150"/>
      <c r="BC2669" s="150"/>
      <c r="BD2669" s="150"/>
      <c r="BE2669" s="150"/>
      <c r="BF2669" s="150"/>
      <c r="BG2669" s="150"/>
      <c r="BH2669" s="150"/>
    </row>
    <row r="2670" spans="1:60" outlineLevel="1" x14ac:dyDescent="0.2">
      <c r="A2670" s="157"/>
      <c r="B2670" s="158"/>
      <c r="C2670" s="199" t="s">
        <v>2239</v>
      </c>
      <c r="D2670" s="189"/>
      <c r="E2670" s="190">
        <v>4.92</v>
      </c>
      <c r="F2670" s="159"/>
      <c r="G2670" s="159"/>
      <c r="H2670" s="159"/>
      <c r="I2670" s="159"/>
      <c r="J2670" s="159"/>
      <c r="K2670" s="159"/>
      <c r="L2670" s="159"/>
      <c r="M2670" s="159"/>
      <c r="N2670" s="159"/>
      <c r="O2670" s="159"/>
      <c r="P2670" s="159"/>
      <c r="Q2670" s="159"/>
      <c r="R2670" s="159"/>
      <c r="S2670" s="159"/>
      <c r="T2670" s="159"/>
      <c r="U2670" s="159"/>
      <c r="V2670" s="159"/>
      <c r="W2670" s="159"/>
      <c r="X2670" s="159"/>
      <c r="Y2670" s="150"/>
      <c r="Z2670" s="150"/>
      <c r="AA2670" s="150"/>
      <c r="AB2670" s="150"/>
      <c r="AC2670" s="150"/>
      <c r="AD2670" s="150"/>
      <c r="AE2670" s="150"/>
      <c r="AF2670" s="150"/>
      <c r="AG2670" s="150" t="s">
        <v>247</v>
      </c>
      <c r="AH2670" s="150">
        <v>0</v>
      </c>
      <c r="AI2670" s="150"/>
      <c r="AJ2670" s="150"/>
      <c r="AK2670" s="150"/>
      <c r="AL2670" s="150"/>
      <c r="AM2670" s="150"/>
      <c r="AN2670" s="150"/>
      <c r="AO2670" s="150"/>
      <c r="AP2670" s="150"/>
      <c r="AQ2670" s="150"/>
      <c r="AR2670" s="150"/>
      <c r="AS2670" s="150"/>
      <c r="AT2670" s="150"/>
      <c r="AU2670" s="150"/>
      <c r="AV2670" s="150"/>
      <c r="AW2670" s="150"/>
      <c r="AX2670" s="150"/>
      <c r="AY2670" s="150"/>
      <c r="AZ2670" s="150"/>
      <c r="BA2670" s="150"/>
      <c r="BB2670" s="150"/>
      <c r="BC2670" s="150"/>
      <c r="BD2670" s="150"/>
      <c r="BE2670" s="150"/>
      <c r="BF2670" s="150"/>
      <c r="BG2670" s="150"/>
      <c r="BH2670" s="150"/>
    </row>
    <row r="2671" spans="1:60" outlineLevel="1" x14ac:dyDescent="0.2">
      <c r="A2671" s="157"/>
      <c r="B2671" s="158"/>
      <c r="C2671" s="199" t="s">
        <v>2240</v>
      </c>
      <c r="D2671" s="189"/>
      <c r="E2671" s="190">
        <v>1.26</v>
      </c>
      <c r="F2671" s="159"/>
      <c r="G2671" s="159"/>
      <c r="H2671" s="159"/>
      <c r="I2671" s="159"/>
      <c r="J2671" s="159"/>
      <c r="K2671" s="159"/>
      <c r="L2671" s="159"/>
      <c r="M2671" s="159"/>
      <c r="N2671" s="159"/>
      <c r="O2671" s="159"/>
      <c r="P2671" s="159"/>
      <c r="Q2671" s="159"/>
      <c r="R2671" s="159"/>
      <c r="S2671" s="159"/>
      <c r="T2671" s="159"/>
      <c r="U2671" s="159"/>
      <c r="V2671" s="159"/>
      <c r="W2671" s="159"/>
      <c r="X2671" s="159"/>
      <c r="Y2671" s="150"/>
      <c r="Z2671" s="150"/>
      <c r="AA2671" s="150"/>
      <c r="AB2671" s="150"/>
      <c r="AC2671" s="150"/>
      <c r="AD2671" s="150"/>
      <c r="AE2671" s="150"/>
      <c r="AF2671" s="150"/>
      <c r="AG2671" s="150" t="s">
        <v>247</v>
      </c>
      <c r="AH2671" s="150">
        <v>0</v>
      </c>
      <c r="AI2671" s="150"/>
      <c r="AJ2671" s="150"/>
      <c r="AK2671" s="150"/>
      <c r="AL2671" s="150"/>
      <c r="AM2671" s="150"/>
      <c r="AN2671" s="150"/>
      <c r="AO2671" s="150"/>
      <c r="AP2671" s="150"/>
      <c r="AQ2671" s="150"/>
      <c r="AR2671" s="150"/>
      <c r="AS2671" s="150"/>
      <c r="AT2671" s="150"/>
      <c r="AU2671" s="150"/>
      <c r="AV2671" s="150"/>
      <c r="AW2671" s="150"/>
      <c r="AX2671" s="150"/>
      <c r="AY2671" s="150"/>
      <c r="AZ2671" s="150"/>
      <c r="BA2671" s="150"/>
      <c r="BB2671" s="150"/>
      <c r="BC2671" s="150"/>
      <c r="BD2671" s="150"/>
      <c r="BE2671" s="150"/>
      <c r="BF2671" s="150"/>
      <c r="BG2671" s="150"/>
      <c r="BH2671" s="150"/>
    </row>
    <row r="2672" spans="1:60" outlineLevel="1" x14ac:dyDescent="0.2">
      <c r="A2672" s="157"/>
      <c r="B2672" s="158"/>
      <c r="C2672" s="199" t="s">
        <v>2241</v>
      </c>
      <c r="D2672" s="189"/>
      <c r="E2672" s="190">
        <v>3.69</v>
      </c>
      <c r="F2672" s="159"/>
      <c r="G2672" s="159"/>
      <c r="H2672" s="159"/>
      <c r="I2672" s="159"/>
      <c r="J2672" s="159"/>
      <c r="K2672" s="159"/>
      <c r="L2672" s="159"/>
      <c r="M2672" s="159"/>
      <c r="N2672" s="159"/>
      <c r="O2672" s="159"/>
      <c r="P2672" s="159"/>
      <c r="Q2672" s="159"/>
      <c r="R2672" s="159"/>
      <c r="S2672" s="159"/>
      <c r="T2672" s="159"/>
      <c r="U2672" s="159"/>
      <c r="V2672" s="159"/>
      <c r="W2672" s="159"/>
      <c r="X2672" s="159"/>
      <c r="Y2672" s="150"/>
      <c r="Z2672" s="150"/>
      <c r="AA2672" s="150"/>
      <c r="AB2672" s="150"/>
      <c r="AC2672" s="150"/>
      <c r="AD2672" s="150"/>
      <c r="AE2672" s="150"/>
      <c r="AF2672" s="150"/>
      <c r="AG2672" s="150" t="s">
        <v>247</v>
      </c>
      <c r="AH2672" s="150">
        <v>0</v>
      </c>
      <c r="AI2672" s="150"/>
      <c r="AJ2672" s="150"/>
      <c r="AK2672" s="150"/>
      <c r="AL2672" s="150"/>
      <c r="AM2672" s="150"/>
      <c r="AN2672" s="150"/>
      <c r="AO2672" s="150"/>
      <c r="AP2672" s="150"/>
      <c r="AQ2672" s="150"/>
      <c r="AR2672" s="150"/>
      <c r="AS2672" s="150"/>
      <c r="AT2672" s="150"/>
      <c r="AU2672" s="150"/>
      <c r="AV2672" s="150"/>
      <c r="AW2672" s="150"/>
      <c r="AX2672" s="150"/>
      <c r="AY2672" s="150"/>
      <c r="AZ2672" s="150"/>
      <c r="BA2672" s="150"/>
      <c r="BB2672" s="150"/>
      <c r="BC2672" s="150"/>
      <c r="BD2672" s="150"/>
      <c r="BE2672" s="150"/>
      <c r="BF2672" s="150"/>
      <c r="BG2672" s="150"/>
      <c r="BH2672" s="150"/>
    </row>
    <row r="2673" spans="1:60" outlineLevel="1" x14ac:dyDescent="0.2">
      <c r="A2673" s="157"/>
      <c r="B2673" s="158"/>
      <c r="C2673" s="199" t="s">
        <v>2242</v>
      </c>
      <c r="D2673" s="189"/>
      <c r="E2673" s="190">
        <v>1.94</v>
      </c>
      <c r="F2673" s="159"/>
      <c r="G2673" s="159"/>
      <c r="H2673" s="159"/>
      <c r="I2673" s="159"/>
      <c r="J2673" s="159"/>
      <c r="K2673" s="159"/>
      <c r="L2673" s="159"/>
      <c r="M2673" s="159"/>
      <c r="N2673" s="159"/>
      <c r="O2673" s="159"/>
      <c r="P2673" s="159"/>
      <c r="Q2673" s="159"/>
      <c r="R2673" s="159"/>
      <c r="S2673" s="159"/>
      <c r="T2673" s="159"/>
      <c r="U2673" s="159"/>
      <c r="V2673" s="159"/>
      <c r="W2673" s="159"/>
      <c r="X2673" s="159"/>
      <c r="Y2673" s="150"/>
      <c r="Z2673" s="150"/>
      <c r="AA2673" s="150"/>
      <c r="AB2673" s="150"/>
      <c r="AC2673" s="150"/>
      <c r="AD2673" s="150"/>
      <c r="AE2673" s="150"/>
      <c r="AF2673" s="150"/>
      <c r="AG2673" s="150" t="s">
        <v>247</v>
      </c>
      <c r="AH2673" s="150">
        <v>0</v>
      </c>
      <c r="AI2673" s="150"/>
      <c r="AJ2673" s="150"/>
      <c r="AK2673" s="150"/>
      <c r="AL2673" s="150"/>
      <c r="AM2673" s="150"/>
      <c r="AN2673" s="150"/>
      <c r="AO2673" s="150"/>
      <c r="AP2673" s="150"/>
      <c r="AQ2673" s="150"/>
      <c r="AR2673" s="150"/>
      <c r="AS2673" s="150"/>
      <c r="AT2673" s="150"/>
      <c r="AU2673" s="150"/>
      <c r="AV2673" s="150"/>
      <c r="AW2673" s="150"/>
      <c r="AX2673" s="150"/>
      <c r="AY2673" s="150"/>
      <c r="AZ2673" s="150"/>
      <c r="BA2673" s="150"/>
      <c r="BB2673" s="150"/>
      <c r="BC2673" s="150"/>
      <c r="BD2673" s="150"/>
      <c r="BE2673" s="150"/>
      <c r="BF2673" s="150"/>
      <c r="BG2673" s="150"/>
      <c r="BH2673" s="150"/>
    </row>
    <row r="2674" spans="1:60" outlineLevel="1" x14ac:dyDescent="0.2">
      <c r="A2674" s="157"/>
      <c r="B2674" s="158"/>
      <c r="C2674" s="199" t="s">
        <v>2243</v>
      </c>
      <c r="D2674" s="189"/>
      <c r="E2674" s="190">
        <v>1.2</v>
      </c>
      <c r="F2674" s="159"/>
      <c r="G2674" s="159"/>
      <c r="H2674" s="159"/>
      <c r="I2674" s="159"/>
      <c r="J2674" s="159"/>
      <c r="K2674" s="159"/>
      <c r="L2674" s="159"/>
      <c r="M2674" s="159"/>
      <c r="N2674" s="159"/>
      <c r="O2674" s="159"/>
      <c r="P2674" s="159"/>
      <c r="Q2674" s="159"/>
      <c r="R2674" s="159"/>
      <c r="S2674" s="159"/>
      <c r="T2674" s="159"/>
      <c r="U2674" s="159"/>
      <c r="V2674" s="159"/>
      <c r="W2674" s="159"/>
      <c r="X2674" s="159"/>
      <c r="Y2674" s="150"/>
      <c r="Z2674" s="150"/>
      <c r="AA2674" s="150"/>
      <c r="AB2674" s="150"/>
      <c r="AC2674" s="150"/>
      <c r="AD2674" s="150"/>
      <c r="AE2674" s="150"/>
      <c r="AF2674" s="150"/>
      <c r="AG2674" s="150" t="s">
        <v>247</v>
      </c>
      <c r="AH2674" s="150">
        <v>0</v>
      </c>
      <c r="AI2674" s="150"/>
      <c r="AJ2674" s="150"/>
      <c r="AK2674" s="150"/>
      <c r="AL2674" s="150"/>
      <c r="AM2674" s="150"/>
      <c r="AN2674" s="150"/>
      <c r="AO2674" s="150"/>
      <c r="AP2674" s="150"/>
      <c r="AQ2674" s="150"/>
      <c r="AR2674" s="150"/>
      <c r="AS2674" s="150"/>
      <c r="AT2674" s="150"/>
      <c r="AU2674" s="150"/>
      <c r="AV2674" s="150"/>
      <c r="AW2674" s="150"/>
      <c r="AX2674" s="150"/>
      <c r="AY2674" s="150"/>
      <c r="AZ2674" s="150"/>
      <c r="BA2674" s="150"/>
      <c r="BB2674" s="150"/>
      <c r="BC2674" s="150"/>
      <c r="BD2674" s="150"/>
      <c r="BE2674" s="150"/>
      <c r="BF2674" s="150"/>
      <c r="BG2674" s="150"/>
      <c r="BH2674" s="150"/>
    </row>
    <row r="2675" spans="1:60" outlineLevel="1" x14ac:dyDescent="0.2">
      <c r="A2675" s="157"/>
      <c r="B2675" s="158"/>
      <c r="C2675" s="199" t="s">
        <v>2244</v>
      </c>
      <c r="D2675" s="189"/>
      <c r="E2675" s="190">
        <v>0.97</v>
      </c>
      <c r="F2675" s="159"/>
      <c r="G2675" s="159"/>
      <c r="H2675" s="159"/>
      <c r="I2675" s="159"/>
      <c r="J2675" s="159"/>
      <c r="K2675" s="159"/>
      <c r="L2675" s="159"/>
      <c r="M2675" s="159"/>
      <c r="N2675" s="159"/>
      <c r="O2675" s="159"/>
      <c r="P2675" s="159"/>
      <c r="Q2675" s="159"/>
      <c r="R2675" s="159"/>
      <c r="S2675" s="159"/>
      <c r="T2675" s="159"/>
      <c r="U2675" s="159"/>
      <c r="V2675" s="159"/>
      <c r="W2675" s="159"/>
      <c r="X2675" s="159"/>
      <c r="Y2675" s="150"/>
      <c r="Z2675" s="150"/>
      <c r="AA2675" s="150"/>
      <c r="AB2675" s="150"/>
      <c r="AC2675" s="150"/>
      <c r="AD2675" s="150"/>
      <c r="AE2675" s="150"/>
      <c r="AF2675" s="150"/>
      <c r="AG2675" s="150" t="s">
        <v>247</v>
      </c>
      <c r="AH2675" s="150">
        <v>0</v>
      </c>
      <c r="AI2675" s="150"/>
      <c r="AJ2675" s="150"/>
      <c r="AK2675" s="150"/>
      <c r="AL2675" s="150"/>
      <c r="AM2675" s="150"/>
      <c r="AN2675" s="150"/>
      <c r="AO2675" s="150"/>
      <c r="AP2675" s="150"/>
      <c r="AQ2675" s="150"/>
      <c r="AR2675" s="150"/>
      <c r="AS2675" s="150"/>
      <c r="AT2675" s="150"/>
      <c r="AU2675" s="150"/>
      <c r="AV2675" s="150"/>
      <c r="AW2675" s="150"/>
      <c r="AX2675" s="150"/>
      <c r="AY2675" s="150"/>
      <c r="AZ2675" s="150"/>
      <c r="BA2675" s="150"/>
      <c r="BB2675" s="150"/>
      <c r="BC2675" s="150"/>
      <c r="BD2675" s="150"/>
      <c r="BE2675" s="150"/>
      <c r="BF2675" s="150"/>
      <c r="BG2675" s="150"/>
      <c r="BH2675" s="150"/>
    </row>
    <row r="2676" spans="1:60" outlineLevel="1" x14ac:dyDescent="0.2">
      <c r="A2676" s="157"/>
      <c r="B2676" s="158"/>
      <c r="C2676" s="199" t="s">
        <v>2245</v>
      </c>
      <c r="D2676" s="189"/>
      <c r="E2676" s="190">
        <v>1.23</v>
      </c>
      <c r="F2676" s="159"/>
      <c r="G2676" s="159"/>
      <c r="H2676" s="159"/>
      <c r="I2676" s="159"/>
      <c r="J2676" s="159"/>
      <c r="K2676" s="159"/>
      <c r="L2676" s="159"/>
      <c r="M2676" s="159"/>
      <c r="N2676" s="159"/>
      <c r="O2676" s="159"/>
      <c r="P2676" s="159"/>
      <c r="Q2676" s="159"/>
      <c r="R2676" s="159"/>
      <c r="S2676" s="159"/>
      <c r="T2676" s="159"/>
      <c r="U2676" s="159"/>
      <c r="V2676" s="159"/>
      <c r="W2676" s="159"/>
      <c r="X2676" s="159"/>
      <c r="Y2676" s="150"/>
      <c r="Z2676" s="150"/>
      <c r="AA2676" s="150"/>
      <c r="AB2676" s="150"/>
      <c r="AC2676" s="150"/>
      <c r="AD2676" s="150"/>
      <c r="AE2676" s="150"/>
      <c r="AF2676" s="150"/>
      <c r="AG2676" s="150" t="s">
        <v>247</v>
      </c>
      <c r="AH2676" s="150">
        <v>0</v>
      </c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0"/>
      <c r="AT2676" s="150"/>
      <c r="AU2676" s="150"/>
      <c r="AV2676" s="150"/>
      <c r="AW2676" s="150"/>
      <c r="AX2676" s="150"/>
      <c r="AY2676" s="150"/>
      <c r="AZ2676" s="150"/>
      <c r="BA2676" s="150"/>
      <c r="BB2676" s="150"/>
      <c r="BC2676" s="150"/>
      <c r="BD2676" s="150"/>
      <c r="BE2676" s="150"/>
      <c r="BF2676" s="150"/>
      <c r="BG2676" s="150"/>
      <c r="BH2676" s="150"/>
    </row>
    <row r="2677" spans="1:60" outlineLevel="1" x14ac:dyDescent="0.2">
      <c r="A2677" s="157"/>
      <c r="B2677" s="158"/>
      <c r="C2677" s="199" t="s">
        <v>2246</v>
      </c>
      <c r="D2677" s="189"/>
      <c r="E2677" s="190">
        <v>1.23</v>
      </c>
      <c r="F2677" s="159"/>
      <c r="G2677" s="159"/>
      <c r="H2677" s="159"/>
      <c r="I2677" s="159"/>
      <c r="J2677" s="159"/>
      <c r="K2677" s="159"/>
      <c r="L2677" s="159"/>
      <c r="M2677" s="159"/>
      <c r="N2677" s="159"/>
      <c r="O2677" s="159"/>
      <c r="P2677" s="159"/>
      <c r="Q2677" s="159"/>
      <c r="R2677" s="159"/>
      <c r="S2677" s="159"/>
      <c r="T2677" s="159"/>
      <c r="U2677" s="159"/>
      <c r="V2677" s="159"/>
      <c r="W2677" s="159"/>
      <c r="X2677" s="159"/>
      <c r="Y2677" s="150"/>
      <c r="Z2677" s="150"/>
      <c r="AA2677" s="150"/>
      <c r="AB2677" s="150"/>
      <c r="AC2677" s="150"/>
      <c r="AD2677" s="150"/>
      <c r="AE2677" s="150"/>
      <c r="AF2677" s="150"/>
      <c r="AG2677" s="150" t="s">
        <v>247</v>
      </c>
      <c r="AH2677" s="150">
        <v>0</v>
      </c>
      <c r="AI2677" s="150"/>
      <c r="AJ2677" s="150"/>
      <c r="AK2677" s="150"/>
      <c r="AL2677" s="150"/>
      <c r="AM2677" s="150"/>
      <c r="AN2677" s="150"/>
      <c r="AO2677" s="150"/>
      <c r="AP2677" s="150"/>
      <c r="AQ2677" s="150"/>
      <c r="AR2677" s="150"/>
      <c r="AS2677" s="150"/>
      <c r="AT2677" s="150"/>
      <c r="AU2677" s="150"/>
      <c r="AV2677" s="150"/>
      <c r="AW2677" s="150"/>
      <c r="AX2677" s="150"/>
      <c r="AY2677" s="150"/>
      <c r="AZ2677" s="150"/>
      <c r="BA2677" s="150"/>
      <c r="BB2677" s="150"/>
      <c r="BC2677" s="150"/>
      <c r="BD2677" s="150"/>
      <c r="BE2677" s="150"/>
      <c r="BF2677" s="150"/>
      <c r="BG2677" s="150"/>
      <c r="BH2677" s="150"/>
    </row>
    <row r="2678" spans="1:60" x14ac:dyDescent="0.2">
      <c r="A2678" s="161" t="s">
        <v>196</v>
      </c>
      <c r="B2678" s="162" t="s">
        <v>151</v>
      </c>
      <c r="C2678" s="183" t="s">
        <v>152</v>
      </c>
      <c r="D2678" s="163"/>
      <c r="E2678" s="164"/>
      <c r="F2678" s="165"/>
      <c r="G2678" s="165">
        <f>SUMIF(AG2679:AG2717,"&lt;&gt;NOR",G2679:G2717)</f>
        <v>36426.409999999996</v>
      </c>
      <c r="H2678" s="165"/>
      <c r="I2678" s="165">
        <f>SUM(I2679:I2717)</f>
        <v>4240.09</v>
      </c>
      <c r="J2678" s="165"/>
      <c r="K2678" s="165">
        <f>SUM(K2679:K2717)</f>
        <v>32186.32</v>
      </c>
      <c r="L2678" s="165"/>
      <c r="M2678" s="165">
        <f>SUM(M2679:M2717)</f>
        <v>44075.956099999996</v>
      </c>
      <c r="N2678" s="165"/>
      <c r="O2678" s="165">
        <f>SUM(O2679:O2717)</f>
        <v>0.1</v>
      </c>
      <c r="P2678" s="165"/>
      <c r="Q2678" s="165">
        <f>SUM(Q2679:Q2717)</f>
        <v>0</v>
      </c>
      <c r="R2678" s="165"/>
      <c r="S2678" s="165"/>
      <c r="T2678" s="166"/>
      <c r="U2678" s="160"/>
      <c r="V2678" s="160">
        <f>SUM(V2679:V2717)</f>
        <v>64.78</v>
      </c>
      <c r="W2678" s="160"/>
      <c r="X2678" s="160"/>
      <c r="AG2678" t="s">
        <v>197</v>
      </c>
    </row>
    <row r="2679" spans="1:60" outlineLevel="1" x14ac:dyDescent="0.2">
      <c r="A2679" s="167">
        <v>400</v>
      </c>
      <c r="B2679" s="168" t="s">
        <v>2247</v>
      </c>
      <c r="C2679" s="184" t="s">
        <v>2248</v>
      </c>
      <c r="D2679" s="169" t="s">
        <v>240</v>
      </c>
      <c r="E2679" s="170">
        <v>54.468000000000004</v>
      </c>
      <c r="F2679" s="171">
        <v>33.200000000000003</v>
      </c>
      <c r="G2679" s="172">
        <f>ROUND(E2679*F2679,2)</f>
        <v>1808.34</v>
      </c>
      <c r="H2679" s="171">
        <v>0.09</v>
      </c>
      <c r="I2679" s="172">
        <f>ROUND(E2679*H2679,2)</f>
        <v>4.9000000000000004</v>
      </c>
      <c r="J2679" s="171">
        <v>33.11</v>
      </c>
      <c r="K2679" s="172">
        <f>ROUND(E2679*J2679,2)</f>
        <v>1803.44</v>
      </c>
      <c r="L2679" s="172">
        <v>21</v>
      </c>
      <c r="M2679" s="172">
        <f>G2679*(1+L2679/100)</f>
        <v>2188.0913999999998</v>
      </c>
      <c r="N2679" s="172">
        <v>0</v>
      </c>
      <c r="O2679" s="172">
        <f>ROUND(E2679*N2679,2)</f>
        <v>0</v>
      </c>
      <c r="P2679" s="172">
        <v>0</v>
      </c>
      <c r="Q2679" s="172">
        <f>ROUND(E2679*P2679,2)</f>
        <v>0</v>
      </c>
      <c r="R2679" s="172" t="s">
        <v>2249</v>
      </c>
      <c r="S2679" s="172" t="s">
        <v>201</v>
      </c>
      <c r="T2679" s="173" t="s">
        <v>201</v>
      </c>
      <c r="U2679" s="159">
        <v>6.9709999999999994E-2</v>
      </c>
      <c r="V2679" s="159">
        <f>ROUND(E2679*U2679,2)</f>
        <v>3.8</v>
      </c>
      <c r="W2679" s="159"/>
      <c r="X2679" s="159" t="s">
        <v>242</v>
      </c>
      <c r="Y2679" s="150"/>
      <c r="Z2679" s="150"/>
      <c r="AA2679" s="150"/>
      <c r="AB2679" s="150"/>
      <c r="AC2679" s="150"/>
      <c r="AD2679" s="150"/>
      <c r="AE2679" s="150"/>
      <c r="AF2679" s="150"/>
      <c r="AG2679" s="150" t="s">
        <v>243</v>
      </c>
      <c r="AH2679" s="150"/>
      <c r="AI2679" s="150"/>
      <c r="AJ2679" s="150"/>
      <c r="AK2679" s="150"/>
      <c r="AL2679" s="150"/>
      <c r="AM2679" s="150"/>
      <c r="AN2679" s="150"/>
      <c r="AO2679" s="150"/>
      <c r="AP2679" s="150"/>
      <c r="AQ2679" s="150"/>
      <c r="AR2679" s="150"/>
      <c r="AS2679" s="150"/>
      <c r="AT2679" s="150"/>
      <c r="AU2679" s="150"/>
      <c r="AV2679" s="150"/>
      <c r="AW2679" s="150"/>
      <c r="AX2679" s="150"/>
      <c r="AY2679" s="150"/>
      <c r="AZ2679" s="150"/>
      <c r="BA2679" s="150"/>
      <c r="BB2679" s="150"/>
      <c r="BC2679" s="150"/>
      <c r="BD2679" s="150"/>
      <c r="BE2679" s="150"/>
      <c r="BF2679" s="150"/>
      <c r="BG2679" s="150"/>
      <c r="BH2679" s="150"/>
    </row>
    <row r="2680" spans="1:60" outlineLevel="1" x14ac:dyDescent="0.2">
      <c r="A2680" s="157"/>
      <c r="B2680" s="158"/>
      <c r="C2680" s="199" t="s">
        <v>576</v>
      </c>
      <c r="D2680" s="189"/>
      <c r="E2680" s="190"/>
      <c r="F2680" s="159"/>
      <c r="G2680" s="159"/>
      <c r="H2680" s="159"/>
      <c r="I2680" s="159"/>
      <c r="J2680" s="159"/>
      <c r="K2680" s="159"/>
      <c r="L2680" s="159"/>
      <c r="M2680" s="159"/>
      <c r="N2680" s="159"/>
      <c r="O2680" s="159"/>
      <c r="P2680" s="159"/>
      <c r="Q2680" s="159"/>
      <c r="R2680" s="159"/>
      <c r="S2680" s="159"/>
      <c r="T2680" s="159"/>
      <c r="U2680" s="159"/>
      <c r="V2680" s="159"/>
      <c r="W2680" s="159"/>
      <c r="X2680" s="159"/>
      <c r="Y2680" s="150"/>
      <c r="Z2680" s="150"/>
      <c r="AA2680" s="150"/>
      <c r="AB2680" s="150"/>
      <c r="AC2680" s="150"/>
      <c r="AD2680" s="150"/>
      <c r="AE2680" s="150"/>
      <c r="AF2680" s="150"/>
      <c r="AG2680" s="150" t="s">
        <v>247</v>
      </c>
      <c r="AH2680" s="150">
        <v>0</v>
      </c>
      <c r="AI2680" s="150"/>
      <c r="AJ2680" s="150"/>
      <c r="AK2680" s="150"/>
      <c r="AL2680" s="150"/>
      <c r="AM2680" s="150"/>
      <c r="AN2680" s="150"/>
      <c r="AO2680" s="150"/>
      <c r="AP2680" s="150"/>
      <c r="AQ2680" s="150"/>
      <c r="AR2680" s="150"/>
      <c r="AS2680" s="150"/>
      <c r="AT2680" s="150"/>
      <c r="AU2680" s="150"/>
      <c r="AV2680" s="150"/>
      <c r="AW2680" s="150"/>
      <c r="AX2680" s="150"/>
      <c r="AY2680" s="150"/>
      <c r="AZ2680" s="150"/>
      <c r="BA2680" s="150"/>
      <c r="BB2680" s="150"/>
      <c r="BC2680" s="150"/>
      <c r="BD2680" s="150"/>
      <c r="BE2680" s="150"/>
      <c r="BF2680" s="150"/>
      <c r="BG2680" s="150"/>
      <c r="BH2680" s="150"/>
    </row>
    <row r="2681" spans="1:60" outlineLevel="1" x14ac:dyDescent="0.2">
      <c r="A2681" s="157"/>
      <c r="B2681" s="158"/>
      <c r="C2681" s="199" t="s">
        <v>2250</v>
      </c>
      <c r="D2681" s="189"/>
      <c r="E2681" s="190">
        <v>54.468000000000004</v>
      </c>
      <c r="F2681" s="159"/>
      <c r="G2681" s="159"/>
      <c r="H2681" s="159"/>
      <c r="I2681" s="159"/>
      <c r="J2681" s="159"/>
      <c r="K2681" s="159"/>
      <c r="L2681" s="159"/>
      <c r="M2681" s="159"/>
      <c r="N2681" s="159"/>
      <c r="O2681" s="159"/>
      <c r="P2681" s="159"/>
      <c r="Q2681" s="159"/>
      <c r="R2681" s="159"/>
      <c r="S2681" s="159"/>
      <c r="T2681" s="159"/>
      <c r="U2681" s="159"/>
      <c r="V2681" s="159"/>
      <c r="W2681" s="159"/>
      <c r="X2681" s="159"/>
      <c r="Y2681" s="150"/>
      <c r="Z2681" s="150"/>
      <c r="AA2681" s="150"/>
      <c r="AB2681" s="150"/>
      <c r="AC2681" s="150"/>
      <c r="AD2681" s="150"/>
      <c r="AE2681" s="150"/>
      <c r="AF2681" s="150"/>
      <c r="AG2681" s="150" t="s">
        <v>247</v>
      </c>
      <c r="AH2681" s="150">
        <v>0</v>
      </c>
      <c r="AI2681" s="150"/>
      <c r="AJ2681" s="150"/>
      <c r="AK2681" s="150"/>
      <c r="AL2681" s="150"/>
      <c r="AM2681" s="150"/>
      <c r="AN2681" s="150"/>
      <c r="AO2681" s="150"/>
      <c r="AP2681" s="150"/>
      <c r="AQ2681" s="150"/>
      <c r="AR2681" s="150"/>
      <c r="AS2681" s="150"/>
      <c r="AT2681" s="150"/>
      <c r="AU2681" s="150"/>
      <c r="AV2681" s="150"/>
      <c r="AW2681" s="150"/>
      <c r="AX2681" s="150"/>
      <c r="AY2681" s="150"/>
      <c r="AZ2681" s="150"/>
      <c r="BA2681" s="150"/>
      <c r="BB2681" s="150"/>
      <c r="BC2681" s="150"/>
      <c r="BD2681" s="150"/>
      <c r="BE2681" s="150"/>
      <c r="BF2681" s="150"/>
      <c r="BG2681" s="150"/>
      <c r="BH2681" s="150"/>
    </row>
    <row r="2682" spans="1:60" outlineLevel="1" x14ac:dyDescent="0.2">
      <c r="A2682" s="167">
        <v>401</v>
      </c>
      <c r="B2682" s="168" t="s">
        <v>2251</v>
      </c>
      <c r="C2682" s="184" t="s">
        <v>2252</v>
      </c>
      <c r="D2682" s="169" t="s">
        <v>240</v>
      </c>
      <c r="E2682" s="170">
        <v>460.34665000000001</v>
      </c>
      <c r="F2682" s="171">
        <v>20.100000000000001</v>
      </c>
      <c r="G2682" s="172">
        <f>ROUND(E2682*F2682,2)</f>
        <v>9252.9699999999993</v>
      </c>
      <c r="H2682" s="171">
        <v>4.16</v>
      </c>
      <c r="I2682" s="172">
        <f>ROUND(E2682*H2682,2)</f>
        <v>1915.04</v>
      </c>
      <c r="J2682" s="171">
        <v>15.94</v>
      </c>
      <c r="K2682" s="172">
        <f>ROUND(E2682*J2682,2)</f>
        <v>7337.93</v>
      </c>
      <c r="L2682" s="172">
        <v>21</v>
      </c>
      <c r="M2682" s="172">
        <f>G2682*(1+L2682/100)</f>
        <v>11196.093699999999</v>
      </c>
      <c r="N2682" s="172">
        <v>6.9999999999999994E-5</v>
      </c>
      <c r="O2682" s="172">
        <f>ROUND(E2682*N2682,2)</f>
        <v>0.03</v>
      </c>
      <c r="P2682" s="172">
        <v>0</v>
      </c>
      <c r="Q2682" s="172">
        <f>ROUND(E2682*P2682,2)</f>
        <v>0</v>
      </c>
      <c r="R2682" s="172" t="s">
        <v>2249</v>
      </c>
      <c r="S2682" s="172" t="s">
        <v>201</v>
      </c>
      <c r="T2682" s="173" t="s">
        <v>201</v>
      </c>
      <c r="U2682" s="159">
        <v>3.2480000000000002E-2</v>
      </c>
      <c r="V2682" s="159">
        <f>ROUND(E2682*U2682,2)</f>
        <v>14.95</v>
      </c>
      <c r="W2682" s="159"/>
      <c r="X2682" s="159" t="s">
        <v>242</v>
      </c>
      <c r="Y2682" s="150"/>
      <c r="Z2682" s="150"/>
      <c r="AA2682" s="150"/>
      <c r="AB2682" s="150"/>
      <c r="AC2682" s="150"/>
      <c r="AD2682" s="150"/>
      <c r="AE2682" s="150"/>
      <c r="AF2682" s="150"/>
      <c r="AG2682" s="150" t="s">
        <v>243</v>
      </c>
      <c r="AH2682" s="150"/>
      <c r="AI2682" s="150"/>
      <c r="AJ2682" s="150"/>
      <c r="AK2682" s="150"/>
      <c r="AL2682" s="150"/>
      <c r="AM2682" s="150"/>
      <c r="AN2682" s="150"/>
      <c r="AO2682" s="150"/>
      <c r="AP2682" s="150"/>
      <c r="AQ2682" s="150"/>
      <c r="AR2682" s="150"/>
      <c r="AS2682" s="150"/>
      <c r="AT2682" s="150"/>
      <c r="AU2682" s="150"/>
      <c r="AV2682" s="150"/>
      <c r="AW2682" s="150"/>
      <c r="AX2682" s="150"/>
      <c r="AY2682" s="150"/>
      <c r="AZ2682" s="150"/>
      <c r="BA2682" s="150"/>
      <c r="BB2682" s="150"/>
      <c r="BC2682" s="150"/>
      <c r="BD2682" s="150"/>
      <c r="BE2682" s="150"/>
      <c r="BF2682" s="150"/>
      <c r="BG2682" s="150"/>
      <c r="BH2682" s="150"/>
    </row>
    <row r="2683" spans="1:60" outlineLevel="1" x14ac:dyDescent="0.2">
      <c r="A2683" s="157"/>
      <c r="B2683" s="158"/>
      <c r="C2683" s="199" t="s">
        <v>2253</v>
      </c>
      <c r="D2683" s="189"/>
      <c r="E2683" s="190">
        <v>460.34665000000001</v>
      </c>
      <c r="F2683" s="159"/>
      <c r="G2683" s="159"/>
      <c r="H2683" s="159"/>
      <c r="I2683" s="159"/>
      <c r="J2683" s="159"/>
      <c r="K2683" s="159"/>
      <c r="L2683" s="159"/>
      <c r="M2683" s="159"/>
      <c r="N2683" s="159"/>
      <c r="O2683" s="159"/>
      <c r="P2683" s="159"/>
      <c r="Q2683" s="159"/>
      <c r="R2683" s="159"/>
      <c r="S2683" s="159"/>
      <c r="T2683" s="159"/>
      <c r="U2683" s="159"/>
      <c r="V2683" s="159"/>
      <c r="W2683" s="159"/>
      <c r="X2683" s="159"/>
      <c r="Y2683" s="150"/>
      <c r="Z2683" s="150"/>
      <c r="AA2683" s="150"/>
      <c r="AB2683" s="150"/>
      <c r="AC2683" s="150"/>
      <c r="AD2683" s="150"/>
      <c r="AE2683" s="150"/>
      <c r="AF2683" s="150"/>
      <c r="AG2683" s="150" t="s">
        <v>247</v>
      </c>
      <c r="AH2683" s="150">
        <v>5</v>
      </c>
      <c r="AI2683" s="150"/>
      <c r="AJ2683" s="150"/>
      <c r="AK2683" s="150"/>
      <c r="AL2683" s="150"/>
      <c r="AM2683" s="150"/>
      <c r="AN2683" s="150"/>
      <c r="AO2683" s="150"/>
      <c r="AP2683" s="150"/>
      <c r="AQ2683" s="150"/>
      <c r="AR2683" s="150"/>
      <c r="AS2683" s="150"/>
      <c r="AT2683" s="150"/>
      <c r="AU2683" s="150"/>
      <c r="AV2683" s="150"/>
      <c r="AW2683" s="150"/>
      <c r="AX2683" s="150"/>
      <c r="AY2683" s="150"/>
      <c r="AZ2683" s="150"/>
      <c r="BA2683" s="150"/>
      <c r="BB2683" s="150"/>
      <c r="BC2683" s="150"/>
      <c r="BD2683" s="150"/>
      <c r="BE2683" s="150"/>
      <c r="BF2683" s="150"/>
      <c r="BG2683" s="150"/>
      <c r="BH2683" s="150"/>
    </row>
    <row r="2684" spans="1:60" outlineLevel="1" x14ac:dyDescent="0.2">
      <c r="A2684" s="167">
        <v>402</v>
      </c>
      <c r="B2684" s="168" t="s">
        <v>2254</v>
      </c>
      <c r="C2684" s="184" t="s">
        <v>2255</v>
      </c>
      <c r="D2684" s="169" t="s">
        <v>240</v>
      </c>
      <c r="E2684" s="170">
        <v>460.34665000000001</v>
      </c>
      <c r="F2684" s="171">
        <v>55.1</v>
      </c>
      <c r="G2684" s="172">
        <f>ROUND(E2684*F2684,2)</f>
        <v>25365.1</v>
      </c>
      <c r="H2684" s="171">
        <v>5.04</v>
      </c>
      <c r="I2684" s="172">
        <f>ROUND(E2684*H2684,2)</f>
        <v>2320.15</v>
      </c>
      <c r="J2684" s="171">
        <v>50.06</v>
      </c>
      <c r="K2684" s="172">
        <f>ROUND(E2684*J2684,2)</f>
        <v>23044.95</v>
      </c>
      <c r="L2684" s="172">
        <v>21</v>
      </c>
      <c r="M2684" s="172">
        <f>G2684*(1+L2684/100)</f>
        <v>30691.770999999997</v>
      </c>
      <c r="N2684" s="172">
        <v>1.4999999999999999E-4</v>
      </c>
      <c r="O2684" s="172">
        <f>ROUND(E2684*N2684,2)</f>
        <v>7.0000000000000007E-2</v>
      </c>
      <c r="P2684" s="172">
        <v>0</v>
      </c>
      <c r="Q2684" s="172">
        <f>ROUND(E2684*P2684,2)</f>
        <v>0</v>
      </c>
      <c r="R2684" s="172" t="s">
        <v>2249</v>
      </c>
      <c r="S2684" s="172" t="s">
        <v>201</v>
      </c>
      <c r="T2684" s="173" t="s">
        <v>201</v>
      </c>
      <c r="U2684" s="159">
        <v>0.1</v>
      </c>
      <c r="V2684" s="159">
        <f>ROUND(E2684*U2684,2)</f>
        <v>46.03</v>
      </c>
      <c r="W2684" s="159"/>
      <c r="X2684" s="159" t="s">
        <v>242</v>
      </c>
      <c r="Y2684" s="150"/>
      <c r="Z2684" s="150"/>
      <c r="AA2684" s="150"/>
      <c r="AB2684" s="150"/>
      <c r="AC2684" s="150"/>
      <c r="AD2684" s="150"/>
      <c r="AE2684" s="150"/>
      <c r="AF2684" s="150"/>
      <c r="AG2684" s="150" t="s">
        <v>243</v>
      </c>
      <c r="AH2684" s="150"/>
      <c r="AI2684" s="150"/>
      <c r="AJ2684" s="150"/>
      <c r="AK2684" s="150"/>
      <c r="AL2684" s="150"/>
      <c r="AM2684" s="150"/>
      <c r="AN2684" s="150"/>
      <c r="AO2684" s="150"/>
      <c r="AP2684" s="150"/>
      <c r="AQ2684" s="150"/>
      <c r="AR2684" s="150"/>
      <c r="AS2684" s="150"/>
      <c r="AT2684" s="150"/>
      <c r="AU2684" s="150"/>
      <c r="AV2684" s="150"/>
      <c r="AW2684" s="150"/>
      <c r="AX2684" s="150"/>
      <c r="AY2684" s="150"/>
      <c r="AZ2684" s="150"/>
      <c r="BA2684" s="150"/>
      <c r="BB2684" s="150"/>
      <c r="BC2684" s="150"/>
      <c r="BD2684" s="150"/>
      <c r="BE2684" s="150"/>
      <c r="BF2684" s="150"/>
      <c r="BG2684" s="150"/>
      <c r="BH2684" s="150"/>
    </row>
    <row r="2685" spans="1:60" outlineLevel="1" x14ac:dyDescent="0.2">
      <c r="A2685" s="157"/>
      <c r="B2685" s="158"/>
      <c r="C2685" s="199" t="s">
        <v>2256</v>
      </c>
      <c r="D2685" s="189"/>
      <c r="E2685" s="190"/>
      <c r="F2685" s="159"/>
      <c r="G2685" s="159"/>
      <c r="H2685" s="159"/>
      <c r="I2685" s="159"/>
      <c r="J2685" s="159"/>
      <c r="K2685" s="159"/>
      <c r="L2685" s="159"/>
      <c r="M2685" s="159"/>
      <c r="N2685" s="159"/>
      <c r="O2685" s="159"/>
      <c r="P2685" s="159"/>
      <c r="Q2685" s="159"/>
      <c r="R2685" s="159"/>
      <c r="S2685" s="159"/>
      <c r="T2685" s="159"/>
      <c r="U2685" s="159"/>
      <c r="V2685" s="159"/>
      <c r="W2685" s="159"/>
      <c r="X2685" s="159"/>
      <c r="Y2685" s="150"/>
      <c r="Z2685" s="150"/>
      <c r="AA2685" s="150"/>
      <c r="AB2685" s="150"/>
      <c r="AC2685" s="150"/>
      <c r="AD2685" s="150"/>
      <c r="AE2685" s="150"/>
      <c r="AF2685" s="150"/>
      <c r="AG2685" s="150" t="s">
        <v>247</v>
      </c>
      <c r="AH2685" s="150">
        <v>0</v>
      </c>
      <c r="AI2685" s="150"/>
      <c r="AJ2685" s="150"/>
      <c r="AK2685" s="150"/>
      <c r="AL2685" s="150"/>
      <c r="AM2685" s="150"/>
      <c r="AN2685" s="150"/>
      <c r="AO2685" s="150"/>
      <c r="AP2685" s="150"/>
      <c r="AQ2685" s="150"/>
      <c r="AR2685" s="150"/>
      <c r="AS2685" s="150"/>
      <c r="AT2685" s="150"/>
      <c r="AU2685" s="150"/>
      <c r="AV2685" s="150"/>
      <c r="AW2685" s="150"/>
      <c r="AX2685" s="150"/>
      <c r="AY2685" s="150"/>
      <c r="AZ2685" s="150"/>
      <c r="BA2685" s="150"/>
      <c r="BB2685" s="150"/>
      <c r="BC2685" s="150"/>
      <c r="BD2685" s="150"/>
      <c r="BE2685" s="150"/>
      <c r="BF2685" s="150"/>
      <c r="BG2685" s="150"/>
      <c r="BH2685" s="150"/>
    </row>
    <row r="2686" spans="1:60" outlineLevel="1" x14ac:dyDescent="0.2">
      <c r="A2686" s="157"/>
      <c r="B2686" s="158"/>
      <c r="C2686" s="199" t="s">
        <v>2257</v>
      </c>
      <c r="D2686" s="189"/>
      <c r="E2686" s="190">
        <v>61.357500000000002</v>
      </c>
      <c r="F2686" s="159"/>
      <c r="G2686" s="159"/>
      <c r="H2686" s="159"/>
      <c r="I2686" s="159"/>
      <c r="J2686" s="159"/>
      <c r="K2686" s="159"/>
      <c r="L2686" s="159"/>
      <c r="M2686" s="159"/>
      <c r="N2686" s="159"/>
      <c r="O2686" s="159"/>
      <c r="P2686" s="159"/>
      <c r="Q2686" s="159"/>
      <c r="R2686" s="159"/>
      <c r="S2686" s="159"/>
      <c r="T2686" s="159"/>
      <c r="U2686" s="159"/>
      <c r="V2686" s="159"/>
      <c r="W2686" s="159"/>
      <c r="X2686" s="159"/>
      <c r="Y2686" s="150"/>
      <c r="Z2686" s="150"/>
      <c r="AA2686" s="150"/>
      <c r="AB2686" s="150"/>
      <c r="AC2686" s="150"/>
      <c r="AD2686" s="150"/>
      <c r="AE2686" s="150"/>
      <c r="AF2686" s="150"/>
      <c r="AG2686" s="150" t="s">
        <v>247</v>
      </c>
      <c r="AH2686" s="150">
        <v>5</v>
      </c>
      <c r="AI2686" s="150"/>
      <c r="AJ2686" s="150"/>
      <c r="AK2686" s="150"/>
      <c r="AL2686" s="150"/>
      <c r="AM2686" s="150"/>
      <c r="AN2686" s="150"/>
      <c r="AO2686" s="150"/>
      <c r="AP2686" s="150"/>
      <c r="AQ2686" s="150"/>
      <c r="AR2686" s="150"/>
      <c r="AS2686" s="150"/>
      <c r="AT2686" s="150"/>
      <c r="AU2686" s="150"/>
      <c r="AV2686" s="150"/>
      <c r="AW2686" s="150"/>
      <c r="AX2686" s="150"/>
      <c r="AY2686" s="150"/>
      <c r="AZ2686" s="150"/>
      <c r="BA2686" s="150"/>
      <c r="BB2686" s="150"/>
      <c r="BC2686" s="150"/>
      <c r="BD2686" s="150"/>
      <c r="BE2686" s="150"/>
      <c r="BF2686" s="150"/>
      <c r="BG2686" s="150"/>
      <c r="BH2686" s="150"/>
    </row>
    <row r="2687" spans="1:60" outlineLevel="1" x14ac:dyDescent="0.2">
      <c r="A2687" s="157"/>
      <c r="B2687" s="158"/>
      <c r="C2687" s="199" t="s">
        <v>2258</v>
      </c>
      <c r="D2687" s="189"/>
      <c r="E2687" s="190">
        <v>54.808250000000001</v>
      </c>
      <c r="F2687" s="159"/>
      <c r="G2687" s="159"/>
      <c r="H2687" s="159"/>
      <c r="I2687" s="159"/>
      <c r="J2687" s="159"/>
      <c r="K2687" s="159"/>
      <c r="L2687" s="159"/>
      <c r="M2687" s="159"/>
      <c r="N2687" s="159"/>
      <c r="O2687" s="159"/>
      <c r="P2687" s="159"/>
      <c r="Q2687" s="159"/>
      <c r="R2687" s="159"/>
      <c r="S2687" s="159"/>
      <c r="T2687" s="159"/>
      <c r="U2687" s="159"/>
      <c r="V2687" s="159"/>
      <c r="W2687" s="159"/>
      <c r="X2687" s="159"/>
      <c r="Y2687" s="150"/>
      <c r="Z2687" s="150"/>
      <c r="AA2687" s="150"/>
      <c r="AB2687" s="150"/>
      <c r="AC2687" s="150"/>
      <c r="AD2687" s="150"/>
      <c r="AE2687" s="150"/>
      <c r="AF2687" s="150"/>
      <c r="AG2687" s="150" t="s">
        <v>247</v>
      </c>
      <c r="AH2687" s="150">
        <v>5</v>
      </c>
      <c r="AI2687" s="150"/>
      <c r="AJ2687" s="150"/>
      <c r="AK2687" s="150"/>
      <c r="AL2687" s="150"/>
      <c r="AM2687" s="150"/>
      <c r="AN2687" s="150"/>
      <c r="AO2687" s="150"/>
      <c r="AP2687" s="150"/>
      <c r="AQ2687" s="150"/>
      <c r="AR2687" s="150"/>
      <c r="AS2687" s="150"/>
      <c r="AT2687" s="150"/>
      <c r="AU2687" s="150"/>
      <c r="AV2687" s="150"/>
      <c r="AW2687" s="150"/>
      <c r="AX2687" s="150"/>
      <c r="AY2687" s="150"/>
      <c r="AZ2687" s="150"/>
      <c r="BA2687" s="150"/>
      <c r="BB2687" s="150"/>
      <c r="BC2687" s="150"/>
      <c r="BD2687" s="150"/>
      <c r="BE2687" s="150"/>
      <c r="BF2687" s="150"/>
      <c r="BG2687" s="150"/>
      <c r="BH2687" s="150"/>
    </row>
    <row r="2688" spans="1:60" outlineLevel="1" x14ac:dyDescent="0.2">
      <c r="A2688" s="157"/>
      <c r="B2688" s="158"/>
      <c r="C2688" s="199" t="s">
        <v>2259</v>
      </c>
      <c r="D2688" s="189"/>
      <c r="E2688" s="190"/>
      <c r="F2688" s="159"/>
      <c r="G2688" s="159"/>
      <c r="H2688" s="159"/>
      <c r="I2688" s="159"/>
      <c r="J2688" s="159"/>
      <c r="K2688" s="159"/>
      <c r="L2688" s="159"/>
      <c r="M2688" s="159"/>
      <c r="N2688" s="159"/>
      <c r="O2688" s="159"/>
      <c r="P2688" s="159"/>
      <c r="Q2688" s="159"/>
      <c r="R2688" s="159"/>
      <c r="S2688" s="159"/>
      <c r="T2688" s="159"/>
      <c r="U2688" s="159"/>
      <c r="V2688" s="159"/>
      <c r="W2688" s="159"/>
      <c r="X2688" s="159"/>
      <c r="Y2688" s="150"/>
      <c r="Z2688" s="150"/>
      <c r="AA2688" s="150"/>
      <c r="AB2688" s="150"/>
      <c r="AC2688" s="150"/>
      <c r="AD2688" s="150"/>
      <c r="AE2688" s="150"/>
      <c r="AF2688" s="150"/>
      <c r="AG2688" s="150" t="s">
        <v>247</v>
      </c>
      <c r="AH2688" s="150">
        <v>0</v>
      </c>
      <c r="AI2688" s="150"/>
      <c r="AJ2688" s="150"/>
      <c r="AK2688" s="150"/>
      <c r="AL2688" s="150"/>
      <c r="AM2688" s="150"/>
      <c r="AN2688" s="150"/>
      <c r="AO2688" s="150"/>
      <c r="AP2688" s="150"/>
      <c r="AQ2688" s="150"/>
      <c r="AR2688" s="150"/>
      <c r="AS2688" s="150"/>
      <c r="AT2688" s="150"/>
      <c r="AU2688" s="150"/>
      <c r="AV2688" s="150"/>
      <c r="AW2688" s="150"/>
      <c r="AX2688" s="150"/>
      <c r="AY2688" s="150"/>
      <c r="AZ2688" s="150"/>
      <c r="BA2688" s="150"/>
      <c r="BB2688" s="150"/>
      <c r="BC2688" s="150"/>
      <c r="BD2688" s="150"/>
      <c r="BE2688" s="150"/>
      <c r="BF2688" s="150"/>
      <c r="BG2688" s="150"/>
      <c r="BH2688" s="150"/>
    </row>
    <row r="2689" spans="1:60" outlineLevel="1" x14ac:dyDescent="0.2">
      <c r="A2689" s="157"/>
      <c r="B2689" s="158"/>
      <c r="C2689" s="199" t="s">
        <v>867</v>
      </c>
      <c r="D2689" s="189"/>
      <c r="E2689" s="190"/>
      <c r="F2689" s="159"/>
      <c r="G2689" s="159"/>
      <c r="H2689" s="159"/>
      <c r="I2689" s="159"/>
      <c r="J2689" s="159"/>
      <c r="K2689" s="159"/>
      <c r="L2689" s="159"/>
      <c r="M2689" s="159"/>
      <c r="N2689" s="159"/>
      <c r="O2689" s="159"/>
      <c r="P2689" s="159"/>
      <c r="Q2689" s="159"/>
      <c r="R2689" s="159"/>
      <c r="S2689" s="159"/>
      <c r="T2689" s="159"/>
      <c r="U2689" s="159"/>
      <c r="V2689" s="159"/>
      <c r="W2689" s="159"/>
      <c r="X2689" s="159"/>
      <c r="Y2689" s="150"/>
      <c r="Z2689" s="150"/>
      <c r="AA2689" s="150"/>
      <c r="AB2689" s="150"/>
      <c r="AC2689" s="150"/>
      <c r="AD2689" s="150"/>
      <c r="AE2689" s="150"/>
      <c r="AF2689" s="150"/>
      <c r="AG2689" s="150" t="s">
        <v>247</v>
      </c>
      <c r="AH2689" s="150">
        <v>0</v>
      </c>
      <c r="AI2689" s="150"/>
      <c r="AJ2689" s="150"/>
      <c r="AK2689" s="150"/>
      <c r="AL2689" s="150"/>
      <c r="AM2689" s="150"/>
      <c r="AN2689" s="150"/>
      <c r="AO2689" s="150"/>
      <c r="AP2689" s="150"/>
      <c r="AQ2689" s="150"/>
      <c r="AR2689" s="150"/>
      <c r="AS2689" s="150"/>
      <c r="AT2689" s="150"/>
      <c r="AU2689" s="150"/>
      <c r="AV2689" s="150"/>
      <c r="AW2689" s="150"/>
      <c r="AX2689" s="150"/>
      <c r="AY2689" s="150"/>
      <c r="AZ2689" s="150"/>
      <c r="BA2689" s="150"/>
      <c r="BB2689" s="150"/>
      <c r="BC2689" s="150"/>
      <c r="BD2689" s="150"/>
      <c r="BE2689" s="150"/>
      <c r="BF2689" s="150"/>
      <c r="BG2689" s="150"/>
      <c r="BH2689" s="150"/>
    </row>
    <row r="2690" spans="1:60" outlineLevel="1" x14ac:dyDescent="0.2">
      <c r="A2690" s="157"/>
      <c r="B2690" s="158"/>
      <c r="C2690" s="199" t="s">
        <v>868</v>
      </c>
      <c r="D2690" s="189"/>
      <c r="E2690" s="190">
        <v>3</v>
      </c>
      <c r="F2690" s="159"/>
      <c r="G2690" s="159"/>
      <c r="H2690" s="159"/>
      <c r="I2690" s="159"/>
      <c r="J2690" s="159"/>
      <c r="K2690" s="159"/>
      <c r="L2690" s="159"/>
      <c r="M2690" s="159"/>
      <c r="N2690" s="159"/>
      <c r="O2690" s="159"/>
      <c r="P2690" s="159"/>
      <c r="Q2690" s="159"/>
      <c r="R2690" s="159"/>
      <c r="S2690" s="159"/>
      <c r="T2690" s="159"/>
      <c r="U2690" s="159"/>
      <c r="V2690" s="159"/>
      <c r="W2690" s="159"/>
      <c r="X2690" s="159"/>
      <c r="Y2690" s="150"/>
      <c r="Z2690" s="150"/>
      <c r="AA2690" s="150"/>
      <c r="AB2690" s="150"/>
      <c r="AC2690" s="150"/>
      <c r="AD2690" s="150"/>
      <c r="AE2690" s="150"/>
      <c r="AF2690" s="150"/>
      <c r="AG2690" s="150" t="s">
        <v>247</v>
      </c>
      <c r="AH2690" s="150">
        <v>0</v>
      </c>
      <c r="AI2690" s="150"/>
      <c r="AJ2690" s="150"/>
      <c r="AK2690" s="150"/>
      <c r="AL2690" s="150"/>
      <c r="AM2690" s="150"/>
      <c r="AN2690" s="150"/>
      <c r="AO2690" s="150"/>
      <c r="AP2690" s="150"/>
      <c r="AQ2690" s="150"/>
      <c r="AR2690" s="150"/>
      <c r="AS2690" s="150"/>
      <c r="AT2690" s="150"/>
      <c r="AU2690" s="150"/>
      <c r="AV2690" s="150"/>
      <c r="AW2690" s="150"/>
      <c r="AX2690" s="150"/>
      <c r="AY2690" s="150"/>
      <c r="AZ2690" s="150"/>
      <c r="BA2690" s="150"/>
      <c r="BB2690" s="150"/>
      <c r="BC2690" s="150"/>
      <c r="BD2690" s="150"/>
      <c r="BE2690" s="150"/>
      <c r="BF2690" s="150"/>
      <c r="BG2690" s="150"/>
      <c r="BH2690" s="150"/>
    </row>
    <row r="2691" spans="1:60" outlineLevel="1" x14ac:dyDescent="0.2">
      <c r="A2691" s="157"/>
      <c r="B2691" s="158"/>
      <c r="C2691" s="199" t="s">
        <v>246</v>
      </c>
      <c r="D2691" s="189"/>
      <c r="E2691" s="190"/>
      <c r="F2691" s="159"/>
      <c r="G2691" s="159"/>
      <c r="H2691" s="159"/>
      <c r="I2691" s="159"/>
      <c r="J2691" s="159"/>
      <c r="K2691" s="159"/>
      <c r="L2691" s="159"/>
      <c r="M2691" s="159"/>
      <c r="N2691" s="159"/>
      <c r="O2691" s="159"/>
      <c r="P2691" s="159"/>
      <c r="Q2691" s="159"/>
      <c r="R2691" s="159"/>
      <c r="S2691" s="159"/>
      <c r="T2691" s="159"/>
      <c r="U2691" s="159"/>
      <c r="V2691" s="159"/>
      <c r="W2691" s="159"/>
      <c r="X2691" s="159"/>
      <c r="Y2691" s="150"/>
      <c r="Z2691" s="150"/>
      <c r="AA2691" s="150"/>
      <c r="AB2691" s="150"/>
      <c r="AC2691" s="150"/>
      <c r="AD2691" s="150"/>
      <c r="AE2691" s="150"/>
      <c r="AF2691" s="150"/>
      <c r="AG2691" s="150" t="s">
        <v>247</v>
      </c>
      <c r="AH2691" s="150">
        <v>0</v>
      </c>
      <c r="AI2691" s="150"/>
      <c r="AJ2691" s="150"/>
      <c r="AK2691" s="150"/>
      <c r="AL2691" s="150"/>
      <c r="AM2691" s="150"/>
      <c r="AN2691" s="150"/>
      <c r="AO2691" s="150"/>
      <c r="AP2691" s="150"/>
      <c r="AQ2691" s="150"/>
      <c r="AR2691" s="150"/>
      <c r="AS2691" s="150"/>
      <c r="AT2691" s="150"/>
      <c r="AU2691" s="150"/>
      <c r="AV2691" s="150"/>
      <c r="AW2691" s="150"/>
      <c r="AX2691" s="150"/>
      <c r="AY2691" s="150"/>
      <c r="AZ2691" s="150"/>
      <c r="BA2691" s="150"/>
      <c r="BB2691" s="150"/>
      <c r="BC2691" s="150"/>
      <c r="BD2691" s="150"/>
      <c r="BE2691" s="150"/>
      <c r="BF2691" s="150"/>
      <c r="BG2691" s="150"/>
      <c r="BH2691" s="150"/>
    </row>
    <row r="2692" spans="1:60" outlineLevel="1" x14ac:dyDescent="0.2">
      <c r="A2692" s="157"/>
      <c r="B2692" s="158"/>
      <c r="C2692" s="199" t="s">
        <v>869</v>
      </c>
      <c r="D2692" s="189"/>
      <c r="E2692" s="190">
        <v>20.524000000000001</v>
      </c>
      <c r="F2692" s="159"/>
      <c r="G2692" s="159"/>
      <c r="H2692" s="159"/>
      <c r="I2692" s="159"/>
      <c r="J2692" s="159"/>
      <c r="K2692" s="159"/>
      <c r="L2692" s="159"/>
      <c r="M2692" s="159"/>
      <c r="N2692" s="159"/>
      <c r="O2692" s="159"/>
      <c r="P2692" s="159"/>
      <c r="Q2692" s="159"/>
      <c r="R2692" s="159"/>
      <c r="S2692" s="159"/>
      <c r="T2692" s="159"/>
      <c r="U2692" s="159"/>
      <c r="V2692" s="159"/>
      <c r="W2692" s="159"/>
      <c r="X2692" s="159"/>
      <c r="Y2692" s="150"/>
      <c r="Z2692" s="150"/>
      <c r="AA2692" s="150"/>
      <c r="AB2692" s="150"/>
      <c r="AC2692" s="150"/>
      <c r="AD2692" s="150"/>
      <c r="AE2692" s="150"/>
      <c r="AF2692" s="150"/>
      <c r="AG2692" s="150" t="s">
        <v>247</v>
      </c>
      <c r="AH2692" s="150">
        <v>0</v>
      </c>
      <c r="AI2692" s="150"/>
      <c r="AJ2692" s="150"/>
      <c r="AK2692" s="150"/>
      <c r="AL2692" s="150"/>
      <c r="AM2692" s="150"/>
      <c r="AN2692" s="150"/>
      <c r="AO2692" s="150"/>
      <c r="AP2692" s="150"/>
      <c r="AQ2692" s="150"/>
      <c r="AR2692" s="150"/>
      <c r="AS2692" s="150"/>
      <c r="AT2692" s="150"/>
      <c r="AU2692" s="150"/>
      <c r="AV2692" s="150"/>
      <c r="AW2692" s="150"/>
      <c r="AX2692" s="150"/>
      <c r="AY2692" s="150"/>
      <c r="AZ2692" s="150"/>
      <c r="BA2692" s="150"/>
      <c r="BB2692" s="150"/>
      <c r="BC2692" s="150"/>
      <c r="BD2692" s="150"/>
      <c r="BE2692" s="150"/>
      <c r="BF2692" s="150"/>
      <c r="BG2692" s="150"/>
      <c r="BH2692" s="150"/>
    </row>
    <row r="2693" spans="1:60" outlineLevel="1" x14ac:dyDescent="0.2">
      <c r="A2693" s="157"/>
      <c r="B2693" s="158"/>
      <c r="C2693" s="199" t="s">
        <v>872</v>
      </c>
      <c r="D2693" s="189"/>
      <c r="E2693" s="190">
        <v>8.4</v>
      </c>
      <c r="F2693" s="159"/>
      <c r="G2693" s="159"/>
      <c r="H2693" s="159"/>
      <c r="I2693" s="159"/>
      <c r="J2693" s="159"/>
      <c r="K2693" s="159"/>
      <c r="L2693" s="159"/>
      <c r="M2693" s="159"/>
      <c r="N2693" s="159"/>
      <c r="O2693" s="159"/>
      <c r="P2693" s="159"/>
      <c r="Q2693" s="159"/>
      <c r="R2693" s="159"/>
      <c r="S2693" s="159"/>
      <c r="T2693" s="159"/>
      <c r="U2693" s="159"/>
      <c r="V2693" s="159"/>
      <c r="W2693" s="159"/>
      <c r="X2693" s="159"/>
      <c r="Y2693" s="150"/>
      <c r="Z2693" s="150"/>
      <c r="AA2693" s="150"/>
      <c r="AB2693" s="150"/>
      <c r="AC2693" s="150"/>
      <c r="AD2693" s="150"/>
      <c r="AE2693" s="150"/>
      <c r="AF2693" s="150"/>
      <c r="AG2693" s="150" t="s">
        <v>247</v>
      </c>
      <c r="AH2693" s="150">
        <v>0</v>
      </c>
      <c r="AI2693" s="150"/>
      <c r="AJ2693" s="150"/>
      <c r="AK2693" s="150"/>
      <c r="AL2693" s="150"/>
      <c r="AM2693" s="150"/>
      <c r="AN2693" s="150"/>
      <c r="AO2693" s="150"/>
      <c r="AP2693" s="150"/>
      <c r="AQ2693" s="150"/>
      <c r="AR2693" s="150"/>
      <c r="AS2693" s="150"/>
      <c r="AT2693" s="150"/>
      <c r="AU2693" s="150"/>
      <c r="AV2693" s="150"/>
      <c r="AW2693" s="150"/>
      <c r="AX2693" s="150"/>
      <c r="AY2693" s="150"/>
      <c r="AZ2693" s="150"/>
      <c r="BA2693" s="150"/>
      <c r="BB2693" s="150"/>
      <c r="BC2693" s="150"/>
      <c r="BD2693" s="150"/>
      <c r="BE2693" s="150"/>
      <c r="BF2693" s="150"/>
      <c r="BG2693" s="150"/>
      <c r="BH2693" s="150"/>
    </row>
    <row r="2694" spans="1:60" outlineLevel="1" x14ac:dyDescent="0.2">
      <c r="A2694" s="157"/>
      <c r="B2694" s="158"/>
      <c r="C2694" s="199" t="s">
        <v>873</v>
      </c>
      <c r="D2694" s="189"/>
      <c r="E2694" s="190">
        <v>11.288</v>
      </c>
      <c r="F2694" s="159"/>
      <c r="G2694" s="159"/>
      <c r="H2694" s="159"/>
      <c r="I2694" s="159"/>
      <c r="J2694" s="159"/>
      <c r="K2694" s="159"/>
      <c r="L2694" s="159"/>
      <c r="M2694" s="159"/>
      <c r="N2694" s="159"/>
      <c r="O2694" s="159"/>
      <c r="P2694" s="159"/>
      <c r="Q2694" s="159"/>
      <c r="R2694" s="159"/>
      <c r="S2694" s="159"/>
      <c r="T2694" s="159"/>
      <c r="U2694" s="159"/>
      <c r="V2694" s="159"/>
      <c r="W2694" s="159"/>
      <c r="X2694" s="159"/>
      <c r="Y2694" s="150"/>
      <c r="Z2694" s="150"/>
      <c r="AA2694" s="150"/>
      <c r="AB2694" s="150"/>
      <c r="AC2694" s="150"/>
      <c r="AD2694" s="150"/>
      <c r="AE2694" s="150"/>
      <c r="AF2694" s="150"/>
      <c r="AG2694" s="150" t="s">
        <v>247</v>
      </c>
      <c r="AH2694" s="150">
        <v>0</v>
      </c>
      <c r="AI2694" s="150"/>
      <c r="AJ2694" s="150"/>
      <c r="AK2694" s="150"/>
      <c r="AL2694" s="150"/>
      <c r="AM2694" s="150"/>
      <c r="AN2694" s="150"/>
      <c r="AO2694" s="150"/>
      <c r="AP2694" s="150"/>
      <c r="AQ2694" s="150"/>
      <c r="AR2694" s="150"/>
      <c r="AS2694" s="150"/>
      <c r="AT2694" s="150"/>
      <c r="AU2694" s="150"/>
      <c r="AV2694" s="150"/>
      <c r="AW2694" s="150"/>
      <c r="AX2694" s="150"/>
      <c r="AY2694" s="150"/>
      <c r="AZ2694" s="150"/>
      <c r="BA2694" s="150"/>
      <c r="BB2694" s="150"/>
      <c r="BC2694" s="150"/>
      <c r="BD2694" s="150"/>
      <c r="BE2694" s="150"/>
      <c r="BF2694" s="150"/>
      <c r="BG2694" s="150"/>
      <c r="BH2694" s="150"/>
    </row>
    <row r="2695" spans="1:60" outlineLevel="1" x14ac:dyDescent="0.2">
      <c r="A2695" s="157"/>
      <c r="B2695" s="158"/>
      <c r="C2695" s="199" t="s">
        <v>874</v>
      </c>
      <c r="D2695" s="189"/>
      <c r="E2695" s="190">
        <v>4.2366000000000001</v>
      </c>
      <c r="F2695" s="159"/>
      <c r="G2695" s="159"/>
      <c r="H2695" s="159"/>
      <c r="I2695" s="159"/>
      <c r="J2695" s="159"/>
      <c r="K2695" s="159"/>
      <c r="L2695" s="159"/>
      <c r="M2695" s="159"/>
      <c r="N2695" s="159"/>
      <c r="O2695" s="159"/>
      <c r="P2695" s="159"/>
      <c r="Q2695" s="159"/>
      <c r="R2695" s="159"/>
      <c r="S2695" s="159"/>
      <c r="T2695" s="159"/>
      <c r="U2695" s="159"/>
      <c r="V2695" s="159"/>
      <c r="W2695" s="159"/>
      <c r="X2695" s="159"/>
      <c r="Y2695" s="150"/>
      <c r="Z2695" s="150"/>
      <c r="AA2695" s="150"/>
      <c r="AB2695" s="150"/>
      <c r="AC2695" s="150"/>
      <c r="AD2695" s="150"/>
      <c r="AE2695" s="150"/>
      <c r="AF2695" s="150"/>
      <c r="AG2695" s="150" t="s">
        <v>247</v>
      </c>
      <c r="AH2695" s="150">
        <v>0</v>
      </c>
      <c r="AI2695" s="150"/>
      <c r="AJ2695" s="150"/>
      <c r="AK2695" s="150"/>
      <c r="AL2695" s="150"/>
      <c r="AM2695" s="150"/>
      <c r="AN2695" s="150"/>
      <c r="AO2695" s="150"/>
      <c r="AP2695" s="150"/>
      <c r="AQ2695" s="150"/>
      <c r="AR2695" s="150"/>
      <c r="AS2695" s="150"/>
      <c r="AT2695" s="150"/>
      <c r="AU2695" s="150"/>
      <c r="AV2695" s="150"/>
      <c r="AW2695" s="150"/>
      <c r="AX2695" s="150"/>
      <c r="AY2695" s="150"/>
      <c r="AZ2695" s="150"/>
      <c r="BA2695" s="150"/>
      <c r="BB2695" s="150"/>
      <c r="BC2695" s="150"/>
      <c r="BD2695" s="150"/>
      <c r="BE2695" s="150"/>
      <c r="BF2695" s="150"/>
      <c r="BG2695" s="150"/>
      <c r="BH2695" s="150"/>
    </row>
    <row r="2696" spans="1:60" outlineLevel="1" x14ac:dyDescent="0.2">
      <c r="A2696" s="157"/>
      <c r="B2696" s="158"/>
      <c r="C2696" s="199" t="s">
        <v>875</v>
      </c>
      <c r="D2696" s="189"/>
      <c r="E2696" s="190">
        <v>77.174999999999997</v>
      </c>
      <c r="F2696" s="159"/>
      <c r="G2696" s="159"/>
      <c r="H2696" s="159"/>
      <c r="I2696" s="159"/>
      <c r="J2696" s="159"/>
      <c r="K2696" s="159"/>
      <c r="L2696" s="159"/>
      <c r="M2696" s="159"/>
      <c r="N2696" s="159"/>
      <c r="O2696" s="159"/>
      <c r="P2696" s="159"/>
      <c r="Q2696" s="159"/>
      <c r="R2696" s="159"/>
      <c r="S2696" s="159"/>
      <c r="T2696" s="159"/>
      <c r="U2696" s="159"/>
      <c r="V2696" s="159"/>
      <c r="W2696" s="159"/>
      <c r="X2696" s="159"/>
      <c r="Y2696" s="150"/>
      <c r="Z2696" s="150"/>
      <c r="AA2696" s="150"/>
      <c r="AB2696" s="150"/>
      <c r="AC2696" s="150"/>
      <c r="AD2696" s="150"/>
      <c r="AE2696" s="150"/>
      <c r="AF2696" s="150"/>
      <c r="AG2696" s="150" t="s">
        <v>247</v>
      </c>
      <c r="AH2696" s="150">
        <v>0</v>
      </c>
      <c r="AI2696" s="150"/>
      <c r="AJ2696" s="150"/>
      <c r="AK2696" s="150"/>
      <c r="AL2696" s="150"/>
      <c r="AM2696" s="150"/>
      <c r="AN2696" s="150"/>
      <c r="AO2696" s="150"/>
      <c r="AP2696" s="150"/>
      <c r="AQ2696" s="150"/>
      <c r="AR2696" s="150"/>
      <c r="AS2696" s="150"/>
      <c r="AT2696" s="150"/>
      <c r="AU2696" s="150"/>
      <c r="AV2696" s="150"/>
      <c r="AW2696" s="150"/>
      <c r="AX2696" s="150"/>
      <c r="AY2696" s="150"/>
      <c r="AZ2696" s="150"/>
      <c r="BA2696" s="150"/>
      <c r="BB2696" s="150"/>
      <c r="BC2696" s="150"/>
      <c r="BD2696" s="150"/>
      <c r="BE2696" s="150"/>
      <c r="BF2696" s="150"/>
      <c r="BG2696" s="150"/>
      <c r="BH2696" s="150"/>
    </row>
    <row r="2697" spans="1:60" outlineLevel="1" x14ac:dyDescent="0.2">
      <c r="A2697" s="157"/>
      <c r="B2697" s="158"/>
      <c r="C2697" s="199" t="s">
        <v>877</v>
      </c>
      <c r="D2697" s="189"/>
      <c r="E2697" s="190">
        <v>3.3852000000000002</v>
      </c>
      <c r="F2697" s="159"/>
      <c r="G2697" s="159"/>
      <c r="H2697" s="159"/>
      <c r="I2697" s="159"/>
      <c r="J2697" s="159"/>
      <c r="K2697" s="159"/>
      <c r="L2697" s="159"/>
      <c r="M2697" s="159"/>
      <c r="N2697" s="159"/>
      <c r="O2697" s="159"/>
      <c r="P2697" s="159"/>
      <c r="Q2697" s="159"/>
      <c r="R2697" s="159"/>
      <c r="S2697" s="159"/>
      <c r="T2697" s="159"/>
      <c r="U2697" s="159"/>
      <c r="V2697" s="159"/>
      <c r="W2697" s="159"/>
      <c r="X2697" s="159"/>
      <c r="Y2697" s="150"/>
      <c r="Z2697" s="150"/>
      <c r="AA2697" s="150"/>
      <c r="AB2697" s="150"/>
      <c r="AC2697" s="150"/>
      <c r="AD2697" s="150"/>
      <c r="AE2697" s="150"/>
      <c r="AF2697" s="150"/>
      <c r="AG2697" s="150" t="s">
        <v>247</v>
      </c>
      <c r="AH2697" s="150">
        <v>0</v>
      </c>
      <c r="AI2697" s="150"/>
      <c r="AJ2697" s="150"/>
      <c r="AK2697" s="150"/>
      <c r="AL2697" s="150"/>
      <c r="AM2697" s="150"/>
      <c r="AN2697" s="150"/>
      <c r="AO2697" s="150"/>
      <c r="AP2697" s="150"/>
      <c r="AQ2697" s="150"/>
      <c r="AR2697" s="150"/>
      <c r="AS2697" s="150"/>
      <c r="AT2697" s="150"/>
      <c r="AU2697" s="150"/>
      <c r="AV2697" s="150"/>
      <c r="AW2697" s="150"/>
      <c r="AX2697" s="150"/>
      <c r="AY2697" s="150"/>
      <c r="AZ2697" s="150"/>
      <c r="BA2697" s="150"/>
      <c r="BB2697" s="150"/>
      <c r="BC2697" s="150"/>
      <c r="BD2697" s="150"/>
      <c r="BE2697" s="150"/>
      <c r="BF2697" s="150"/>
      <c r="BG2697" s="150"/>
      <c r="BH2697" s="150"/>
    </row>
    <row r="2698" spans="1:60" outlineLevel="1" x14ac:dyDescent="0.2">
      <c r="A2698" s="157"/>
      <c r="B2698" s="158"/>
      <c r="C2698" s="199" t="s">
        <v>878</v>
      </c>
      <c r="D2698" s="189"/>
      <c r="E2698" s="190">
        <v>21.4344</v>
      </c>
      <c r="F2698" s="159"/>
      <c r="G2698" s="159"/>
      <c r="H2698" s="159"/>
      <c r="I2698" s="159"/>
      <c r="J2698" s="159"/>
      <c r="K2698" s="159"/>
      <c r="L2698" s="159"/>
      <c r="M2698" s="159"/>
      <c r="N2698" s="159"/>
      <c r="O2698" s="159"/>
      <c r="P2698" s="159"/>
      <c r="Q2698" s="159"/>
      <c r="R2698" s="159"/>
      <c r="S2698" s="159"/>
      <c r="T2698" s="159"/>
      <c r="U2698" s="159"/>
      <c r="V2698" s="159"/>
      <c r="W2698" s="159"/>
      <c r="X2698" s="159"/>
      <c r="Y2698" s="150"/>
      <c r="Z2698" s="150"/>
      <c r="AA2698" s="150"/>
      <c r="AB2698" s="150"/>
      <c r="AC2698" s="150"/>
      <c r="AD2698" s="150"/>
      <c r="AE2698" s="150"/>
      <c r="AF2698" s="150"/>
      <c r="AG2698" s="150" t="s">
        <v>247</v>
      </c>
      <c r="AH2698" s="150">
        <v>0</v>
      </c>
      <c r="AI2698" s="150"/>
      <c r="AJ2698" s="150"/>
      <c r="AK2698" s="150"/>
      <c r="AL2698" s="150"/>
      <c r="AM2698" s="150"/>
      <c r="AN2698" s="150"/>
      <c r="AO2698" s="150"/>
      <c r="AP2698" s="150"/>
      <c r="AQ2698" s="150"/>
      <c r="AR2698" s="150"/>
      <c r="AS2698" s="150"/>
      <c r="AT2698" s="150"/>
      <c r="AU2698" s="150"/>
      <c r="AV2698" s="150"/>
      <c r="AW2698" s="150"/>
      <c r="AX2698" s="150"/>
      <c r="AY2698" s="150"/>
      <c r="AZ2698" s="150"/>
      <c r="BA2698" s="150"/>
      <c r="BB2698" s="150"/>
      <c r="BC2698" s="150"/>
      <c r="BD2698" s="150"/>
      <c r="BE2698" s="150"/>
      <c r="BF2698" s="150"/>
      <c r="BG2698" s="150"/>
      <c r="BH2698" s="150"/>
    </row>
    <row r="2699" spans="1:60" outlineLevel="1" x14ac:dyDescent="0.2">
      <c r="A2699" s="157"/>
      <c r="B2699" s="158"/>
      <c r="C2699" s="199" t="s">
        <v>880</v>
      </c>
      <c r="D2699" s="189"/>
      <c r="E2699" s="190">
        <v>8.9700000000000006</v>
      </c>
      <c r="F2699" s="159"/>
      <c r="G2699" s="159"/>
      <c r="H2699" s="159"/>
      <c r="I2699" s="159"/>
      <c r="J2699" s="159"/>
      <c r="K2699" s="159"/>
      <c r="L2699" s="159"/>
      <c r="M2699" s="159"/>
      <c r="N2699" s="159"/>
      <c r="O2699" s="159"/>
      <c r="P2699" s="159"/>
      <c r="Q2699" s="159"/>
      <c r="R2699" s="159"/>
      <c r="S2699" s="159"/>
      <c r="T2699" s="159"/>
      <c r="U2699" s="159"/>
      <c r="V2699" s="159"/>
      <c r="W2699" s="159"/>
      <c r="X2699" s="159"/>
      <c r="Y2699" s="150"/>
      <c r="Z2699" s="150"/>
      <c r="AA2699" s="150"/>
      <c r="AB2699" s="150"/>
      <c r="AC2699" s="150"/>
      <c r="AD2699" s="150"/>
      <c r="AE2699" s="150"/>
      <c r="AF2699" s="150"/>
      <c r="AG2699" s="150" t="s">
        <v>247</v>
      </c>
      <c r="AH2699" s="150">
        <v>0</v>
      </c>
      <c r="AI2699" s="150"/>
      <c r="AJ2699" s="150"/>
      <c r="AK2699" s="150"/>
      <c r="AL2699" s="150"/>
      <c r="AM2699" s="150"/>
      <c r="AN2699" s="150"/>
      <c r="AO2699" s="150"/>
      <c r="AP2699" s="150"/>
      <c r="AQ2699" s="150"/>
      <c r="AR2699" s="150"/>
      <c r="AS2699" s="150"/>
      <c r="AT2699" s="150"/>
      <c r="AU2699" s="150"/>
      <c r="AV2699" s="150"/>
      <c r="AW2699" s="150"/>
      <c r="AX2699" s="150"/>
      <c r="AY2699" s="150"/>
      <c r="AZ2699" s="150"/>
      <c r="BA2699" s="150"/>
      <c r="BB2699" s="150"/>
      <c r="BC2699" s="150"/>
      <c r="BD2699" s="150"/>
      <c r="BE2699" s="150"/>
      <c r="BF2699" s="150"/>
      <c r="BG2699" s="150"/>
      <c r="BH2699" s="150"/>
    </row>
    <row r="2700" spans="1:60" outlineLevel="1" x14ac:dyDescent="0.2">
      <c r="A2700" s="157"/>
      <c r="B2700" s="158"/>
      <c r="C2700" s="199" t="s">
        <v>883</v>
      </c>
      <c r="D2700" s="189"/>
      <c r="E2700" s="190">
        <v>0.55800000000000005</v>
      </c>
      <c r="F2700" s="159"/>
      <c r="G2700" s="159"/>
      <c r="H2700" s="159"/>
      <c r="I2700" s="159"/>
      <c r="J2700" s="159"/>
      <c r="K2700" s="159"/>
      <c r="L2700" s="159"/>
      <c r="M2700" s="159"/>
      <c r="N2700" s="159"/>
      <c r="O2700" s="159"/>
      <c r="P2700" s="159"/>
      <c r="Q2700" s="159"/>
      <c r="R2700" s="159"/>
      <c r="S2700" s="159"/>
      <c r="T2700" s="159"/>
      <c r="U2700" s="159"/>
      <c r="V2700" s="159"/>
      <c r="W2700" s="159"/>
      <c r="X2700" s="159"/>
      <c r="Y2700" s="150"/>
      <c r="Z2700" s="150"/>
      <c r="AA2700" s="150"/>
      <c r="AB2700" s="150"/>
      <c r="AC2700" s="150"/>
      <c r="AD2700" s="150"/>
      <c r="AE2700" s="150"/>
      <c r="AF2700" s="150"/>
      <c r="AG2700" s="150" t="s">
        <v>247</v>
      </c>
      <c r="AH2700" s="150">
        <v>0</v>
      </c>
      <c r="AI2700" s="150"/>
      <c r="AJ2700" s="150"/>
      <c r="AK2700" s="150"/>
      <c r="AL2700" s="150"/>
      <c r="AM2700" s="150"/>
      <c r="AN2700" s="150"/>
      <c r="AO2700" s="150"/>
      <c r="AP2700" s="150"/>
      <c r="AQ2700" s="150"/>
      <c r="AR2700" s="150"/>
      <c r="AS2700" s="150"/>
      <c r="AT2700" s="150"/>
      <c r="AU2700" s="150"/>
      <c r="AV2700" s="150"/>
      <c r="AW2700" s="150"/>
      <c r="AX2700" s="150"/>
      <c r="AY2700" s="150"/>
      <c r="AZ2700" s="150"/>
      <c r="BA2700" s="150"/>
      <c r="BB2700" s="150"/>
      <c r="BC2700" s="150"/>
      <c r="BD2700" s="150"/>
      <c r="BE2700" s="150"/>
      <c r="BF2700" s="150"/>
      <c r="BG2700" s="150"/>
      <c r="BH2700" s="150"/>
    </row>
    <row r="2701" spans="1:60" outlineLevel="1" x14ac:dyDescent="0.2">
      <c r="A2701" s="157"/>
      <c r="B2701" s="158"/>
      <c r="C2701" s="199" t="s">
        <v>884</v>
      </c>
      <c r="D2701" s="189"/>
      <c r="E2701" s="190">
        <v>1.4896</v>
      </c>
      <c r="F2701" s="159"/>
      <c r="G2701" s="159"/>
      <c r="H2701" s="159"/>
      <c r="I2701" s="159"/>
      <c r="J2701" s="159"/>
      <c r="K2701" s="159"/>
      <c r="L2701" s="159"/>
      <c r="M2701" s="159"/>
      <c r="N2701" s="159"/>
      <c r="O2701" s="159"/>
      <c r="P2701" s="159"/>
      <c r="Q2701" s="159"/>
      <c r="R2701" s="159"/>
      <c r="S2701" s="159"/>
      <c r="T2701" s="159"/>
      <c r="U2701" s="159"/>
      <c r="V2701" s="159"/>
      <c r="W2701" s="159"/>
      <c r="X2701" s="159"/>
      <c r="Y2701" s="150"/>
      <c r="Z2701" s="150"/>
      <c r="AA2701" s="150"/>
      <c r="AB2701" s="150"/>
      <c r="AC2701" s="150"/>
      <c r="AD2701" s="150"/>
      <c r="AE2701" s="150"/>
      <c r="AF2701" s="150"/>
      <c r="AG2701" s="150" t="s">
        <v>247</v>
      </c>
      <c r="AH2701" s="150">
        <v>0</v>
      </c>
      <c r="AI2701" s="150"/>
      <c r="AJ2701" s="150"/>
      <c r="AK2701" s="150"/>
      <c r="AL2701" s="150"/>
      <c r="AM2701" s="150"/>
      <c r="AN2701" s="150"/>
      <c r="AO2701" s="150"/>
      <c r="AP2701" s="150"/>
      <c r="AQ2701" s="150"/>
      <c r="AR2701" s="150"/>
      <c r="AS2701" s="150"/>
      <c r="AT2701" s="150"/>
      <c r="AU2701" s="150"/>
      <c r="AV2701" s="150"/>
      <c r="AW2701" s="150"/>
      <c r="AX2701" s="150"/>
      <c r="AY2701" s="150"/>
      <c r="AZ2701" s="150"/>
      <c r="BA2701" s="150"/>
      <c r="BB2701" s="150"/>
      <c r="BC2701" s="150"/>
      <c r="BD2701" s="150"/>
      <c r="BE2701" s="150"/>
      <c r="BF2701" s="150"/>
      <c r="BG2701" s="150"/>
      <c r="BH2701" s="150"/>
    </row>
    <row r="2702" spans="1:60" outlineLevel="1" x14ac:dyDescent="0.2">
      <c r="A2702" s="157"/>
      <c r="B2702" s="158"/>
      <c r="C2702" s="199" t="s">
        <v>885</v>
      </c>
      <c r="D2702" s="189"/>
      <c r="E2702" s="190">
        <v>50.54</v>
      </c>
      <c r="F2702" s="159"/>
      <c r="G2702" s="159"/>
      <c r="H2702" s="159"/>
      <c r="I2702" s="159"/>
      <c r="J2702" s="159"/>
      <c r="K2702" s="159"/>
      <c r="L2702" s="159"/>
      <c r="M2702" s="159"/>
      <c r="N2702" s="159"/>
      <c r="O2702" s="159"/>
      <c r="P2702" s="159"/>
      <c r="Q2702" s="159"/>
      <c r="R2702" s="159"/>
      <c r="S2702" s="159"/>
      <c r="T2702" s="159"/>
      <c r="U2702" s="159"/>
      <c r="V2702" s="159"/>
      <c r="W2702" s="159"/>
      <c r="X2702" s="159"/>
      <c r="Y2702" s="150"/>
      <c r="Z2702" s="150"/>
      <c r="AA2702" s="150"/>
      <c r="AB2702" s="150"/>
      <c r="AC2702" s="150"/>
      <c r="AD2702" s="150"/>
      <c r="AE2702" s="150"/>
      <c r="AF2702" s="150"/>
      <c r="AG2702" s="150" t="s">
        <v>247</v>
      </c>
      <c r="AH2702" s="150">
        <v>0</v>
      </c>
      <c r="AI2702" s="150"/>
      <c r="AJ2702" s="150"/>
      <c r="AK2702" s="150"/>
      <c r="AL2702" s="150"/>
      <c r="AM2702" s="150"/>
      <c r="AN2702" s="150"/>
      <c r="AO2702" s="150"/>
      <c r="AP2702" s="150"/>
      <c r="AQ2702" s="150"/>
      <c r="AR2702" s="150"/>
      <c r="AS2702" s="150"/>
      <c r="AT2702" s="150"/>
      <c r="AU2702" s="150"/>
      <c r="AV2702" s="150"/>
      <c r="AW2702" s="150"/>
      <c r="AX2702" s="150"/>
      <c r="AY2702" s="150"/>
      <c r="AZ2702" s="150"/>
      <c r="BA2702" s="150"/>
      <c r="BB2702" s="150"/>
      <c r="BC2702" s="150"/>
      <c r="BD2702" s="150"/>
      <c r="BE2702" s="150"/>
      <c r="BF2702" s="150"/>
      <c r="BG2702" s="150"/>
      <c r="BH2702" s="150"/>
    </row>
    <row r="2703" spans="1:60" outlineLevel="1" x14ac:dyDescent="0.2">
      <c r="A2703" s="157"/>
      <c r="B2703" s="158"/>
      <c r="C2703" s="199" t="s">
        <v>889</v>
      </c>
      <c r="D2703" s="189"/>
      <c r="E2703" s="190">
        <v>27.86</v>
      </c>
      <c r="F2703" s="159"/>
      <c r="G2703" s="159"/>
      <c r="H2703" s="159"/>
      <c r="I2703" s="159"/>
      <c r="J2703" s="159"/>
      <c r="K2703" s="159"/>
      <c r="L2703" s="159"/>
      <c r="M2703" s="159"/>
      <c r="N2703" s="159"/>
      <c r="O2703" s="159"/>
      <c r="P2703" s="159"/>
      <c r="Q2703" s="159"/>
      <c r="R2703" s="159"/>
      <c r="S2703" s="159"/>
      <c r="T2703" s="159"/>
      <c r="U2703" s="159"/>
      <c r="V2703" s="159"/>
      <c r="W2703" s="159"/>
      <c r="X2703" s="159"/>
      <c r="Y2703" s="150"/>
      <c r="Z2703" s="150"/>
      <c r="AA2703" s="150"/>
      <c r="AB2703" s="150"/>
      <c r="AC2703" s="150"/>
      <c r="AD2703" s="150"/>
      <c r="AE2703" s="150"/>
      <c r="AF2703" s="150"/>
      <c r="AG2703" s="150" t="s">
        <v>247</v>
      </c>
      <c r="AH2703" s="150">
        <v>0</v>
      </c>
      <c r="AI2703" s="150"/>
      <c r="AJ2703" s="150"/>
      <c r="AK2703" s="150"/>
      <c r="AL2703" s="150"/>
      <c r="AM2703" s="150"/>
      <c r="AN2703" s="150"/>
      <c r="AO2703" s="150"/>
      <c r="AP2703" s="150"/>
      <c r="AQ2703" s="150"/>
      <c r="AR2703" s="150"/>
      <c r="AS2703" s="150"/>
      <c r="AT2703" s="150"/>
      <c r="AU2703" s="150"/>
      <c r="AV2703" s="150"/>
      <c r="AW2703" s="150"/>
      <c r="AX2703" s="150"/>
      <c r="AY2703" s="150"/>
      <c r="AZ2703" s="150"/>
      <c r="BA2703" s="150"/>
      <c r="BB2703" s="150"/>
      <c r="BC2703" s="150"/>
      <c r="BD2703" s="150"/>
      <c r="BE2703" s="150"/>
      <c r="BF2703" s="150"/>
      <c r="BG2703" s="150"/>
      <c r="BH2703" s="150"/>
    </row>
    <row r="2704" spans="1:60" outlineLevel="1" x14ac:dyDescent="0.2">
      <c r="A2704" s="157"/>
      <c r="B2704" s="158"/>
      <c r="C2704" s="199" t="s">
        <v>892</v>
      </c>
      <c r="D2704" s="189"/>
      <c r="E2704" s="190">
        <v>0.83699999999999997</v>
      </c>
      <c r="F2704" s="159"/>
      <c r="G2704" s="159"/>
      <c r="H2704" s="159"/>
      <c r="I2704" s="159"/>
      <c r="J2704" s="159"/>
      <c r="K2704" s="159"/>
      <c r="L2704" s="159"/>
      <c r="M2704" s="159"/>
      <c r="N2704" s="159"/>
      <c r="O2704" s="159"/>
      <c r="P2704" s="159"/>
      <c r="Q2704" s="159"/>
      <c r="R2704" s="159"/>
      <c r="S2704" s="159"/>
      <c r="T2704" s="159"/>
      <c r="U2704" s="159"/>
      <c r="V2704" s="159"/>
      <c r="W2704" s="159"/>
      <c r="X2704" s="159"/>
      <c r="Y2704" s="150"/>
      <c r="Z2704" s="150"/>
      <c r="AA2704" s="150"/>
      <c r="AB2704" s="150"/>
      <c r="AC2704" s="150"/>
      <c r="AD2704" s="150"/>
      <c r="AE2704" s="150"/>
      <c r="AF2704" s="150"/>
      <c r="AG2704" s="150" t="s">
        <v>247</v>
      </c>
      <c r="AH2704" s="150">
        <v>0</v>
      </c>
      <c r="AI2704" s="150"/>
      <c r="AJ2704" s="150"/>
      <c r="AK2704" s="150"/>
      <c r="AL2704" s="150"/>
      <c r="AM2704" s="150"/>
      <c r="AN2704" s="150"/>
      <c r="AO2704" s="150"/>
      <c r="AP2704" s="150"/>
      <c r="AQ2704" s="150"/>
      <c r="AR2704" s="150"/>
      <c r="AS2704" s="150"/>
      <c r="AT2704" s="150"/>
      <c r="AU2704" s="150"/>
      <c r="AV2704" s="150"/>
      <c r="AW2704" s="150"/>
      <c r="AX2704" s="150"/>
      <c r="AY2704" s="150"/>
      <c r="AZ2704" s="150"/>
      <c r="BA2704" s="150"/>
      <c r="BB2704" s="150"/>
      <c r="BC2704" s="150"/>
      <c r="BD2704" s="150"/>
      <c r="BE2704" s="150"/>
      <c r="BF2704" s="150"/>
      <c r="BG2704" s="150"/>
      <c r="BH2704" s="150"/>
    </row>
    <row r="2705" spans="1:60" outlineLevel="1" x14ac:dyDescent="0.2">
      <c r="A2705" s="157"/>
      <c r="B2705" s="158"/>
      <c r="C2705" s="199" t="s">
        <v>893</v>
      </c>
      <c r="D2705" s="189"/>
      <c r="E2705" s="190">
        <v>3.92</v>
      </c>
      <c r="F2705" s="159"/>
      <c r="G2705" s="159"/>
      <c r="H2705" s="159"/>
      <c r="I2705" s="159"/>
      <c r="J2705" s="159"/>
      <c r="K2705" s="159"/>
      <c r="L2705" s="159"/>
      <c r="M2705" s="159"/>
      <c r="N2705" s="159"/>
      <c r="O2705" s="159"/>
      <c r="P2705" s="159"/>
      <c r="Q2705" s="159"/>
      <c r="R2705" s="159"/>
      <c r="S2705" s="159"/>
      <c r="T2705" s="159"/>
      <c r="U2705" s="159"/>
      <c r="V2705" s="159"/>
      <c r="W2705" s="159"/>
      <c r="X2705" s="159"/>
      <c r="Y2705" s="150"/>
      <c r="Z2705" s="150"/>
      <c r="AA2705" s="150"/>
      <c r="AB2705" s="150"/>
      <c r="AC2705" s="150"/>
      <c r="AD2705" s="150"/>
      <c r="AE2705" s="150"/>
      <c r="AF2705" s="150"/>
      <c r="AG2705" s="150" t="s">
        <v>247</v>
      </c>
      <c r="AH2705" s="150">
        <v>0</v>
      </c>
      <c r="AI2705" s="150"/>
      <c r="AJ2705" s="150"/>
      <c r="AK2705" s="150"/>
      <c r="AL2705" s="150"/>
      <c r="AM2705" s="150"/>
      <c r="AN2705" s="150"/>
      <c r="AO2705" s="150"/>
      <c r="AP2705" s="150"/>
      <c r="AQ2705" s="150"/>
      <c r="AR2705" s="150"/>
      <c r="AS2705" s="150"/>
      <c r="AT2705" s="150"/>
      <c r="AU2705" s="150"/>
      <c r="AV2705" s="150"/>
      <c r="AW2705" s="150"/>
      <c r="AX2705" s="150"/>
      <c r="AY2705" s="150"/>
      <c r="AZ2705" s="150"/>
      <c r="BA2705" s="150"/>
      <c r="BB2705" s="150"/>
      <c r="BC2705" s="150"/>
      <c r="BD2705" s="150"/>
      <c r="BE2705" s="150"/>
      <c r="BF2705" s="150"/>
      <c r="BG2705" s="150"/>
      <c r="BH2705" s="150"/>
    </row>
    <row r="2706" spans="1:60" outlineLevel="1" x14ac:dyDescent="0.2">
      <c r="A2706" s="157"/>
      <c r="B2706" s="158"/>
      <c r="C2706" s="199" t="s">
        <v>892</v>
      </c>
      <c r="D2706" s="189"/>
      <c r="E2706" s="190">
        <v>0.83699999999999997</v>
      </c>
      <c r="F2706" s="159"/>
      <c r="G2706" s="159"/>
      <c r="H2706" s="159"/>
      <c r="I2706" s="159"/>
      <c r="J2706" s="159"/>
      <c r="K2706" s="159"/>
      <c r="L2706" s="159"/>
      <c r="M2706" s="159"/>
      <c r="N2706" s="159"/>
      <c r="O2706" s="159"/>
      <c r="P2706" s="159"/>
      <c r="Q2706" s="159"/>
      <c r="R2706" s="159"/>
      <c r="S2706" s="159"/>
      <c r="T2706" s="159"/>
      <c r="U2706" s="159"/>
      <c r="V2706" s="159"/>
      <c r="W2706" s="159"/>
      <c r="X2706" s="159"/>
      <c r="Y2706" s="150"/>
      <c r="Z2706" s="150"/>
      <c r="AA2706" s="150"/>
      <c r="AB2706" s="150"/>
      <c r="AC2706" s="150"/>
      <c r="AD2706" s="150"/>
      <c r="AE2706" s="150"/>
      <c r="AF2706" s="150"/>
      <c r="AG2706" s="150" t="s">
        <v>247</v>
      </c>
      <c r="AH2706" s="150">
        <v>0</v>
      </c>
      <c r="AI2706" s="150"/>
      <c r="AJ2706" s="150"/>
      <c r="AK2706" s="150"/>
      <c r="AL2706" s="150"/>
      <c r="AM2706" s="150"/>
      <c r="AN2706" s="150"/>
      <c r="AO2706" s="150"/>
      <c r="AP2706" s="150"/>
      <c r="AQ2706" s="150"/>
      <c r="AR2706" s="150"/>
      <c r="AS2706" s="150"/>
      <c r="AT2706" s="150"/>
      <c r="AU2706" s="150"/>
      <c r="AV2706" s="150"/>
      <c r="AW2706" s="150"/>
      <c r="AX2706" s="150"/>
      <c r="AY2706" s="150"/>
      <c r="AZ2706" s="150"/>
      <c r="BA2706" s="150"/>
      <c r="BB2706" s="150"/>
      <c r="BC2706" s="150"/>
      <c r="BD2706" s="150"/>
      <c r="BE2706" s="150"/>
      <c r="BF2706" s="150"/>
      <c r="BG2706" s="150"/>
      <c r="BH2706" s="150"/>
    </row>
    <row r="2707" spans="1:60" outlineLevel="1" x14ac:dyDescent="0.2">
      <c r="A2707" s="157"/>
      <c r="B2707" s="158"/>
      <c r="C2707" s="199" t="s">
        <v>894</v>
      </c>
      <c r="D2707" s="189"/>
      <c r="E2707" s="190">
        <v>3.423</v>
      </c>
      <c r="F2707" s="159"/>
      <c r="G2707" s="159"/>
      <c r="H2707" s="159"/>
      <c r="I2707" s="159"/>
      <c r="J2707" s="159"/>
      <c r="K2707" s="159"/>
      <c r="L2707" s="159"/>
      <c r="M2707" s="159"/>
      <c r="N2707" s="159"/>
      <c r="O2707" s="159"/>
      <c r="P2707" s="159"/>
      <c r="Q2707" s="159"/>
      <c r="R2707" s="159"/>
      <c r="S2707" s="159"/>
      <c r="T2707" s="159"/>
      <c r="U2707" s="159"/>
      <c r="V2707" s="159"/>
      <c r="W2707" s="159"/>
      <c r="X2707" s="159"/>
      <c r="Y2707" s="150"/>
      <c r="Z2707" s="150"/>
      <c r="AA2707" s="150"/>
      <c r="AB2707" s="150"/>
      <c r="AC2707" s="150"/>
      <c r="AD2707" s="150"/>
      <c r="AE2707" s="150"/>
      <c r="AF2707" s="150"/>
      <c r="AG2707" s="150" t="s">
        <v>247</v>
      </c>
      <c r="AH2707" s="150">
        <v>0</v>
      </c>
      <c r="AI2707" s="150"/>
      <c r="AJ2707" s="150"/>
      <c r="AK2707" s="150"/>
      <c r="AL2707" s="150"/>
      <c r="AM2707" s="150"/>
      <c r="AN2707" s="150"/>
      <c r="AO2707" s="150"/>
      <c r="AP2707" s="150"/>
      <c r="AQ2707" s="150"/>
      <c r="AR2707" s="150"/>
      <c r="AS2707" s="150"/>
      <c r="AT2707" s="150"/>
      <c r="AU2707" s="150"/>
      <c r="AV2707" s="150"/>
      <c r="AW2707" s="150"/>
      <c r="AX2707" s="150"/>
      <c r="AY2707" s="150"/>
      <c r="AZ2707" s="150"/>
      <c r="BA2707" s="150"/>
      <c r="BB2707" s="150"/>
      <c r="BC2707" s="150"/>
      <c r="BD2707" s="150"/>
      <c r="BE2707" s="150"/>
      <c r="BF2707" s="150"/>
      <c r="BG2707" s="150"/>
      <c r="BH2707" s="150"/>
    </row>
    <row r="2708" spans="1:60" outlineLevel="1" x14ac:dyDescent="0.2">
      <c r="A2708" s="157"/>
      <c r="B2708" s="158"/>
      <c r="C2708" s="199" t="s">
        <v>895</v>
      </c>
      <c r="D2708" s="189"/>
      <c r="E2708" s="190">
        <v>3.7765</v>
      </c>
      <c r="F2708" s="159"/>
      <c r="G2708" s="159"/>
      <c r="H2708" s="159"/>
      <c r="I2708" s="159"/>
      <c r="J2708" s="159"/>
      <c r="K2708" s="159"/>
      <c r="L2708" s="159"/>
      <c r="M2708" s="159"/>
      <c r="N2708" s="159"/>
      <c r="O2708" s="159"/>
      <c r="P2708" s="159"/>
      <c r="Q2708" s="159"/>
      <c r="R2708" s="159"/>
      <c r="S2708" s="159"/>
      <c r="T2708" s="159"/>
      <c r="U2708" s="159"/>
      <c r="V2708" s="159"/>
      <c r="W2708" s="159"/>
      <c r="X2708" s="159"/>
      <c r="Y2708" s="150"/>
      <c r="Z2708" s="150"/>
      <c r="AA2708" s="150"/>
      <c r="AB2708" s="150"/>
      <c r="AC2708" s="150"/>
      <c r="AD2708" s="150"/>
      <c r="AE2708" s="150"/>
      <c r="AF2708" s="150"/>
      <c r="AG2708" s="150" t="s">
        <v>247</v>
      </c>
      <c r="AH2708" s="150">
        <v>0</v>
      </c>
      <c r="AI2708" s="150"/>
      <c r="AJ2708" s="150"/>
      <c r="AK2708" s="150"/>
      <c r="AL2708" s="150"/>
      <c r="AM2708" s="150"/>
      <c r="AN2708" s="150"/>
      <c r="AO2708" s="150"/>
      <c r="AP2708" s="150"/>
      <c r="AQ2708" s="150"/>
      <c r="AR2708" s="150"/>
      <c r="AS2708" s="150"/>
      <c r="AT2708" s="150"/>
      <c r="AU2708" s="150"/>
      <c r="AV2708" s="150"/>
      <c r="AW2708" s="150"/>
      <c r="AX2708" s="150"/>
      <c r="AY2708" s="150"/>
      <c r="AZ2708" s="150"/>
      <c r="BA2708" s="150"/>
      <c r="BB2708" s="150"/>
      <c r="BC2708" s="150"/>
      <c r="BD2708" s="150"/>
      <c r="BE2708" s="150"/>
      <c r="BF2708" s="150"/>
      <c r="BG2708" s="150"/>
      <c r="BH2708" s="150"/>
    </row>
    <row r="2709" spans="1:60" outlineLevel="1" x14ac:dyDescent="0.2">
      <c r="A2709" s="157"/>
      <c r="B2709" s="158"/>
      <c r="C2709" s="199" t="s">
        <v>896</v>
      </c>
      <c r="D2709" s="189"/>
      <c r="E2709" s="190">
        <v>19.18</v>
      </c>
      <c r="F2709" s="159"/>
      <c r="G2709" s="159"/>
      <c r="H2709" s="159"/>
      <c r="I2709" s="159"/>
      <c r="J2709" s="159"/>
      <c r="K2709" s="159"/>
      <c r="L2709" s="159"/>
      <c r="M2709" s="159"/>
      <c r="N2709" s="159"/>
      <c r="O2709" s="159"/>
      <c r="P2709" s="159"/>
      <c r="Q2709" s="159"/>
      <c r="R2709" s="159"/>
      <c r="S2709" s="159"/>
      <c r="T2709" s="159"/>
      <c r="U2709" s="159"/>
      <c r="V2709" s="159"/>
      <c r="W2709" s="159"/>
      <c r="X2709" s="159"/>
      <c r="Y2709" s="150"/>
      <c r="Z2709" s="150"/>
      <c r="AA2709" s="150"/>
      <c r="AB2709" s="150"/>
      <c r="AC2709" s="150"/>
      <c r="AD2709" s="150"/>
      <c r="AE2709" s="150"/>
      <c r="AF2709" s="150"/>
      <c r="AG2709" s="150" t="s">
        <v>247</v>
      </c>
      <c r="AH2709" s="150">
        <v>0</v>
      </c>
      <c r="AI2709" s="150"/>
      <c r="AJ2709" s="150"/>
      <c r="AK2709" s="150"/>
      <c r="AL2709" s="150"/>
      <c r="AM2709" s="150"/>
      <c r="AN2709" s="150"/>
      <c r="AO2709" s="150"/>
      <c r="AP2709" s="150"/>
      <c r="AQ2709" s="150"/>
      <c r="AR2709" s="150"/>
      <c r="AS2709" s="150"/>
      <c r="AT2709" s="150"/>
      <c r="AU2709" s="150"/>
      <c r="AV2709" s="150"/>
      <c r="AW2709" s="150"/>
      <c r="AX2709" s="150"/>
      <c r="AY2709" s="150"/>
      <c r="AZ2709" s="150"/>
      <c r="BA2709" s="150"/>
      <c r="BB2709" s="150"/>
      <c r="BC2709" s="150"/>
      <c r="BD2709" s="150"/>
      <c r="BE2709" s="150"/>
      <c r="BF2709" s="150"/>
      <c r="BG2709" s="150"/>
      <c r="BH2709" s="150"/>
    </row>
    <row r="2710" spans="1:60" outlineLevel="1" x14ac:dyDescent="0.2">
      <c r="A2710" s="157"/>
      <c r="B2710" s="158"/>
      <c r="C2710" s="199" t="s">
        <v>897</v>
      </c>
      <c r="D2710" s="189"/>
      <c r="E2710" s="190">
        <v>5.1167999999999996</v>
      </c>
      <c r="F2710" s="159"/>
      <c r="G2710" s="159"/>
      <c r="H2710" s="159"/>
      <c r="I2710" s="159"/>
      <c r="J2710" s="159"/>
      <c r="K2710" s="159"/>
      <c r="L2710" s="159"/>
      <c r="M2710" s="159"/>
      <c r="N2710" s="159"/>
      <c r="O2710" s="159"/>
      <c r="P2710" s="159"/>
      <c r="Q2710" s="159"/>
      <c r="R2710" s="159"/>
      <c r="S2710" s="159"/>
      <c r="T2710" s="159"/>
      <c r="U2710" s="159"/>
      <c r="V2710" s="159"/>
      <c r="W2710" s="159"/>
      <c r="X2710" s="159"/>
      <c r="Y2710" s="150"/>
      <c r="Z2710" s="150"/>
      <c r="AA2710" s="150"/>
      <c r="AB2710" s="150"/>
      <c r="AC2710" s="150"/>
      <c r="AD2710" s="150"/>
      <c r="AE2710" s="150"/>
      <c r="AF2710" s="150"/>
      <c r="AG2710" s="150" t="s">
        <v>247</v>
      </c>
      <c r="AH2710" s="150">
        <v>0</v>
      </c>
      <c r="AI2710" s="150"/>
      <c r="AJ2710" s="150"/>
      <c r="AK2710" s="150"/>
      <c r="AL2710" s="150"/>
      <c r="AM2710" s="150"/>
      <c r="AN2710" s="150"/>
      <c r="AO2710" s="150"/>
      <c r="AP2710" s="150"/>
      <c r="AQ2710" s="150"/>
      <c r="AR2710" s="150"/>
      <c r="AS2710" s="150"/>
      <c r="AT2710" s="150"/>
      <c r="AU2710" s="150"/>
      <c r="AV2710" s="150"/>
      <c r="AW2710" s="150"/>
      <c r="AX2710" s="150"/>
      <c r="AY2710" s="150"/>
      <c r="AZ2710" s="150"/>
      <c r="BA2710" s="150"/>
      <c r="BB2710" s="150"/>
      <c r="BC2710" s="150"/>
      <c r="BD2710" s="150"/>
      <c r="BE2710" s="150"/>
      <c r="BF2710" s="150"/>
      <c r="BG2710" s="150"/>
      <c r="BH2710" s="150"/>
    </row>
    <row r="2711" spans="1:60" outlineLevel="1" x14ac:dyDescent="0.2">
      <c r="A2711" s="157"/>
      <c r="B2711" s="158"/>
      <c r="C2711" s="199" t="s">
        <v>898</v>
      </c>
      <c r="D2711" s="189"/>
      <c r="E2711" s="190">
        <v>0.74880000000000002</v>
      </c>
      <c r="F2711" s="159"/>
      <c r="G2711" s="159"/>
      <c r="H2711" s="159"/>
      <c r="I2711" s="159"/>
      <c r="J2711" s="159"/>
      <c r="K2711" s="159"/>
      <c r="L2711" s="159"/>
      <c r="M2711" s="159"/>
      <c r="N2711" s="159"/>
      <c r="O2711" s="159"/>
      <c r="P2711" s="159"/>
      <c r="Q2711" s="159"/>
      <c r="R2711" s="159"/>
      <c r="S2711" s="159"/>
      <c r="T2711" s="159"/>
      <c r="U2711" s="159"/>
      <c r="V2711" s="159"/>
      <c r="W2711" s="159"/>
      <c r="X2711" s="159"/>
      <c r="Y2711" s="150"/>
      <c r="Z2711" s="150"/>
      <c r="AA2711" s="150"/>
      <c r="AB2711" s="150"/>
      <c r="AC2711" s="150"/>
      <c r="AD2711" s="150"/>
      <c r="AE2711" s="150"/>
      <c r="AF2711" s="150"/>
      <c r="AG2711" s="150" t="s">
        <v>247</v>
      </c>
      <c r="AH2711" s="150">
        <v>0</v>
      </c>
      <c r="AI2711" s="150"/>
      <c r="AJ2711" s="150"/>
      <c r="AK2711" s="150"/>
      <c r="AL2711" s="150"/>
      <c r="AM2711" s="150"/>
      <c r="AN2711" s="150"/>
      <c r="AO2711" s="150"/>
      <c r="AP2711" s="150"/>
      <c r="AQ2711" s="150"/>
      <c r="AR2711" s="150"/>
      <c r="AS2711" s="150"/>
      <c r="AT2711" s="150"/>
      <c r="AU2711" s="150"/>
      <c r="AV2711" s="150"/>
      <c r="AW2711" s="150"/>
      <c r="AX2711" s="150"/>
      <c r="AY2711" s="150"/>
      <c r="AZ2711" s="150"/>
      <c r="BA2711" s="150"/>
      <c r="BB2711" s="150"/>
      <c r="BC2711" s="150"/>
      <c r="BD2711" s="150"/>
      <c r="BE2711" s="150"/>
      <c r="BF2711" s="150"/>
      <c r="BG2711" s="150"/>
      <c r="BH2711" s="150"/>
    </row>
    <row r="2712" spans="1:60" outlineLevel="1" x14ac:dyDescent="0.2">
      <c r="A2712" s="157"/>
      <c r="B2712" s="158"/>
      <c r="C2712" s="199" t="s">
        <v>899</v>
      </c>
      <c r="D2712" s="189"/>
      <c r="E2712" s="190">
        <v>12.571999999999999</v>
      </c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9"/>
      <c r="T2712" s="159"/>
      <c r="U2712" s="159"/>
      <c r="V2712" s="159"/>
      <c r="W2712" s="159"/>
      <c r="X2712" s="159"/>
      <c r="Y2712" s="150"/>
      <c r="Z2712" s="150"/>
      <c r="AA2712" s="150"/>
      <c r="AB2712" s="150"/>
      <c r="AC2712" s="150"/>
      <c r="AD2712" s="150"/>
      <c r="AE2712" s="150"/>
      <c r="AF2712" s="150"/>
      <c r="AG2712" s="150" t="s">
        <v>247</v>
      </c>
      <c r="AH2712" s="150">
        <v>0</v>
      </c>
      <c r="AI2712" s="150"/>
      <c r="AJ2712" s="150"/>
      <c r="AK2712" s="150"/>
      <c r="AL2712" s="150"/>
      <c r="AM2712" s="150"/>
      <c r="AN2712" s="150"/>
      <c r="AO2712" s="150"/>
      <c r="AP2712" s="150"/>
      <c r="AQ2712" s="150"/>
      <c r="AR2712" s="150"/>
      <c r="AS2712" s="150"/>
      <c r="AT2712" s="150"/>
      <c r="AU2712" s="150"/>
      <c r="AV2712" s="150"/>
      <c r="AW2712" s="150"/>
      <c r="AX2712" s="150"/>
      <c r="AY2712" s="150"/>
      <c r="AZ2712" s="150"/>
      <c r="BA2712" s="150"/>
      <c r="BB2712" s="150"/>
      <c r="BC2712" s="150"/>
      <c r="BD2712" s="150"/>
      <c r="BE2712" s="150"/>
      <c r="BF2712" s="150"/>
      <c r="BG2712" s="150"/>
      <c r="BH2712" s="150"/>
    </row>
    <row r="2713" spans="1:60" outlineLevel="1" x14ac:dyDescent="0.2">
      <c r="A2713" s="157"/>
      <c r="B2713" s="158"/>
      <c r="C2713" s="199" t="s">
        <v>900</v>
      </c>
      <c r="D2713" s="189"/>
      <c r="E2713" s="190">
        <v>25.172000000000001</v>
      </c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  <c r="S2713" s="159"/>
      <c r="T2713" s="159"/>
      <c r="U2713" s="159"/>
      <c r="V2713" s="159"/>
      <c r="W2713" s="159"/>
      <c r="X2713" s="159"/>
      <c r="Y2713" s="150"/>
      <c r="Z2713" s="150"/>
      <c r="AA2713" s="150"/>
      <c r="AB2713" s="150"/>
      <c r="AC2713" s="150"/>
      <c r="AD2713" s="150"/>
      <c r="AE2713" s="150"/>
      <c r="AF2713" s="150"/>
      <c r="AG2713" s="150" t="s">
        <v>247</v>
      </c>
      <c r="AH2713" s="150">
        <v>0</v>
      </c>
      <c r="AI2713" s="150"/>
      <c r="AJ2713" s="150"/>
      <c r="AK2713" s="150"/>
      <c r="AL2713" s="150"/>
      <c r="AM2713" s="150"/>
      <c r="AN2713" s="150"/>
      <c r="AO2713" s="150"/>
      <c r="AP2713" s="150"/>
      <c r="AQ2713" s="150"/>
      <c r="AR2713" s="150"/>
      <c r="AS2713" s="150"/>
      <c r="AT2713" s="150"/>
      <c r="AU2713" s="150"/>
      <c r="AV2713" s="150"/>
      <c r="AW2713" s="150"/>
      <c r="AX2713" s="150"/>
      <c r="AY2713" s="150"/>
      <c r="AZ2713" s="150"/>
      <c r="BA2713" s="150"/>
      <c r="BB2713" s="150"/>
      <c r="BC2713" s="150"/>
      <c r="BD2713" s="150"/>
      <c r="BE2713" s="150"/>
      <c r="BF2713" s="150"/>
      <c r="BG2713" s="150"/>
      <c r="BH2713" s="150"/>
    </row>
    <row r="2714" spans="1:60" outlineLevel="1" x14ac:dyDescent="0.2">
      <c r="A2714" s="157"/>
      <c r="B2714" s="158"/>
      <c r="C2714" s="199" t="s">
        <v>901</v>
      </c>
      <c r="D2714" s="189"/>
      <c r="E2714" s="190">
        <v>22.792000000000002</v>
      </c>
      <c r="F2714" s="159"/>
      <c r="G2714" s="159"/>
      <c r="H2714" s="159"/>
      <c r="I2714" s="159"/>
      <c r="J2714" s="159"/>
      <c r="K2714" s="159"/>
      <c r="L2714" s="159"/>
      <c r="M2714" s="159"/>
      <c r="N2714" s="159"/>
      <c r="O2714" s="159"/>
      <c r="P2714" s="159"/>
      <c r="Q2714" s="159"/>
      <c r="R2714" s="159"/>
      <c r="S2714" s="159"/>
      <c r="T2714" s="159"/>
      <c r="U2714" s="159"/>
      <c r="V2714" s="159"/>
      <c r="W2714" s="159"/>
      <c r="X2714" s="159"/>
      <c r="Y2714" s="150"/>
      <c r="Z2714" s="150"/>
      <c r="AA2714" s="150"/>
      <c r="AB2714" s="150"/>
      <c r="AC2714" s="150"/>
      <c r="AD2714" s="150"/>
      <c r="AE2714" s="150"/>
      <c r="AF2714" s="150"/>
      <c r="AG2714" s="150" t="s">
        <v>247</v>
      </c>
      <c r="AH2714" s="150">
        <v>0</v>
      </c>
      <c r="AI2714" s="150"/>
      <c r="AJ2714" s="150"/>
      <c r="AK2714" s="150"/>
      <c r="AL2714" s="150"/>
      <c r="AM2714" s="150"/>
      <c r="AN2714" s="150"/>
      <c r="AO2714" s="150"/>
      <c r="AP2714" s="150"/>
      <c r="AQ2714" s="150"/>
      <c r="AR2714" s="150"/>
      <c r="AS2714" s="150"/>
      <c r="AT2714" s="150"/>
      <c r="AU2714" s="150"/>
      <c r="AV2714" s="150"/>
      <c r="AW2714" s="150"/>
      <c r="AX2714" s="150"/>
      <c r="AY2714" s="150"/>
      <c r="AZ2714" s="150"/>
      <c r="BA2714" s="150"/>
      <c r="BB2714" s="150"/>
      <c r="BC2714" s="150"/>
      <c r="BD2714" s="150"/>
      <c r="BE2714" s="150"/>
      <c r="BF2714" s="150"/>
      <c r="BG2714" s="150"/>
      <c r="BH2714" s="150"/>
    </row>
    <row r="2715" spans="1:60" outlineLevel="1" x14ac:dyDescent="0.2">
      <c r="A2715" s="157"/>
      <c r="B2715" s="158"/>
      <c r="C2715" s="199" t="s">
        <v>902</v>
      </c>
      <c r="D2715" s="189"/>
      <c r="E2715" s="190">
        <v>0.94499999999999995</v>
      </c>
      <c r="F2715" s="159"/>
      <c r="G2715" s="159"/>
      <c r="H2715" s="159"/>
      <c r="I2715" s="159"/>
      <c r="J2715" s="159"/>
      <c r="K2715" s="159"/>
      <c r="L2715" s="159"/>
      <c r="M2715" s="159"/>
      <c r="N2715" s="159"/>
      <c r="O2715" s="159"/>
      <c r="P2715" s="159"/>
      <c r="Q2715" s="159"/>
      <c r="R2715" s="159"/>
      <c r="S2715" s="159"/>
      <c r="T2715" s="159"/>
      <c r="U2715" s="159"/>
      <c r="V2715" s="159"/>
      <c r="W2715" s="159"/>
      <c r="X2715" s="159"/>
      <c r="Y2715" s="150"/>
      <c r="Z2715" s="150"/>
      <c r="AA2715" s="150"/>
      <c r="AB2715" s="150"/>
      <c r="AC2715" s="150"/>
      <c r="AD2715" s="150"/>
      <c r="AE2715" s="150"/>
      <c r="AF2715" s="150"/>
      <c r="AG2715" s="150" t="s">
        <v>247</v>
      </c>
      <c r="AH2715" s="150">
        <v>0</v>
      </c>
      <c r="AI2715" s="150"/>
      <c r="AJ2715" s="150"/>
      <c r="AK2715" s="150"/>
      <c r="AL2715" s="150"/>
      <c r="AM2715" s="150"/>
      <c r="AN2715" s="150"/>
      <c r="AO2715" s="150"/>
      <c r="AP2715" s="150"/>
      <c r="AQ2715" s="150"/>
      <c r="AR2715" s="150"/>
      <c r="AS2715" s="150"/>
      <c r="AT2715" s="150"/>
      <c r="AU2715" s="150"/>
      <c r="AV2715" s="150"/>
      <c r="AW2715" s="150"/>
      <c r="AX2715" s="150"/>
      <c r="AY2715" s="150"/>
      <c r="AZ2715" s="150"/>
      <c r="BA2715" s="150"/>
      <c r="BB2715" s="150"/>
      <c r="BC2715" s="150"/>
      <c r="BD2715" s="150"/>
      <c r="BE2715" s="150"/>
      <c r="BF2715" s="150"/>
      <c r="BG2715" s="150"/>
      <c r="BH2715" s="150"/>
    </row>
    <row r="2716" spans="1:60" outlineLevel="1" x14ac:dyDescent="0.2">
      <c r="A2716" s="157"/>
      <c r="B2716" s="158"/>
      <c r="C2716" s="199" t="s">
        <v>2260</v>
      </c>
      <c r="D2716" s="189"/>
      <c r="E2716" s="190">
        <v>4</v>
      </c>
      <c r="F2716" s="159"/>
      <c r="G2716" s="159"/>
      <c r="H2716" s="159"/>
      <c r="I2716" s="159"/>
      <c r="J2716" s="159"/>
      <c r="K2716" s="159"/>
      <c r="L2716" s="159"/>
      <c r="M2716" s="159"/>
      <c r="N2716" s="159"/>
      <c r="O2716" s="159"/>
      <c r="P2716" s="159"/>
      <c r="Q2716" s="159"/>
      <c r="R2716" s="159"/>
      <c r="S2716" s="159"/>
      <c r="T2716" s="159"/>
      <c r="U2716" s="159"/>
      <c r="V2716" s="159"/>
      <c r="W2716" s="159"/>
      <c r="X2716" s="159"/>
      <c r="Y2716" s="150"/>
      <c r="Z2716" s="150"/>
      <c r="AA2716" s="150"/>
      <c r="AB2716" s="150"/>
      <c r="AC2716" s="150"/>
      <c r="AD2716" s="150"/>
      <c r="AE2716" s="150"/>
      <c r="AF2716" s="150"/>
      <c r="AG2716" s="150" t="s">
        <v>247</v>
      </c>
      <c r="AH2716" s="150">
        <v>5</v>
      </c>
      <c r="AI2716" s="150"/>
      <c r="AJ2716" s="150"/>
      <c r="AK2716" s="150"/>
      <c r="AL2716" s="150"/>
      <c r="AM2716" s="150"/>
      <c r="AN2716" s="150"/>
      <c r="AO2716" s="150"/>
      <c r="AP2716" s="150"/>
      <c r="AQ2716" s="150"/>
      <c r="AR2716" s="150"/>
      <c r="AS2716" s="150"/>
      <c r="AT2716" s="150"/>
      <c r="AU2716" s="150"/>
      <c r="AV2716" s="150"/>
      <c r="AW2716" s="150"/>
      <c r="AX2716" s="150"/>
      <c r="AY2716" s="150"/>
      <c r="AZ2716" s="150"/>
      <c r="BA2716" s="150"/>
      <c r="BB2716" s="150"/>
      <c r="BC2716" s="150"/>
      <c r="BD2716" s="150"/>
      <c r="BE2716" s="150"/>
      <c r="BF2716" s="150"/>
      <c r="BG2716" s="150"/>
      <c r="BH2716" s="150"/>
    </row>
    <row r="2717" spans="1:60" outlineLevel="1" x14ac:dyDescent="0.2">
      <c r="A2717" s="157"/>
      <c r="B2717" s="158"/>
      <c r="C2717" s="199" t="s">
        <v>2261</v>
      </c>
      <c r="D2717" s="189"/>
      <c r="E2717" s="190">
        <v>2</v>
      </c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50"/>
      <c r="Z2717" s="150"/>
      <c r="AA2717" s="150"/>
      <c r="AB2717" s="150"/>
      <c r="AC2717" s="150"/>
      <c r="AD2717" s="150"/>
      <c r="AE2717" s="150"/>
      <c r="AF2717" s="150"/>
      <c r="AG2717" s="150" t="s">
        <v>247</v>
      </c>
      <c r="AH2717" s="150">
        <v>5</v>
      </c>
      <c r="AI2717" s="150"/>
      <c r="AJ2717" s="150"/>
      <c r="AK2717" s="150"/>
      <c r="AL2717" s="150"/>
      <c r="AM2717" s="150"/>
      <c r="AN2717" s="150"/>
      <c r="AO2717" s="150"/>
      <c r="AP2717" s="150"/>
      <c r="AQ2717" s="150"/>
      <c r="AR2717" s="150"/>
      <c r="AS2717" s="150"/>
      <c r="AT2717" s="150"/>
      <c r="AU2717" s="150"/>
      <c r="AV2717" s="150"/>
      <c r="AW2717" s="150"/>
      <c r="AX2717" s="150"/>
      <c r="AY2717" s="150"/>
      <c r="AZ2717" s="150"/>
      <c r="BA2717" s="150"/>
      <c r="BB2717" s="150"/>
      <c r="BC2717" s="150"/>
      <c r="BD2717" s="150"/>
      <c r="BE2717" s="150"/>
      <c r="BF2717" s="150"/>
      <c r="BG2717" s="150"/>
      <c r="BH2717" s="150"/>
    </row>
    <row r="2718" spans="1:60" x14ac:dyDescent="0.2">
      <c r="A2718" s="161" t="s">
        <v>196</v>
      </c>
      <c r="B2718" s="162" t="s">
        <v>153</v>
      </c>
      <c r="C2718" s="183" t="s">
        <v>154</v>
      </c>
      <c r="D2718" s="163"/>
      <c r="E2718" s="164"/>
      <c r="F2718" s="165"/>
      <c r="G2718" s="165">
        <f>SUMIF(AG2719:AG2808,"&lt;&gt;NOR",G2719:G2808)</f>
        <v>1154960</v>
      </c>
      <c r="H2718" s="165"/>
      <c r="I2718" s="165">
        <f>SUM(I2719:I2808)</f>
        <v>0</v>
      </c>
      <c r="J2718" s="165"/>
      <c r="K2718" s="165">
        <f>SUM(K2719:K2808)</f>
        <v>1154960</v>
      </c>
      <c r="L2718" s="165"/>
      <c r="M2718" s="165">
        <f>SUM(M2719:M2808)</f>
        <v>1397501.5999999994</v>
      </c>
      <c r="N2718" s="165"/>
      <c r="O2718" s="165">
        <f>SUM(O2719:O2808)</f>
        <v>0</v>
      </c>
      <c r="P2718" s="165"/>
      <c r="Q2718" s="165">
        <f>SUM(Q2719:Q2808)</f>
        <v>0</v>
      </c>
      <c r="R2718" s="165"/>
      <c r="S2718" s="165"/>
      <c r="T2718" s="166"/>
      <c r="U2718" s="160"/>
      <c r="V2718" s="160">
        <f>SUM(V2719:V2808)</f>
        <v>0</v>
      </c>
      <c r="W2718" s="160"/>
      <c r="X2718" s="160"/>
      <c r="AG2718" t="s">
        <v>197</v>
      </c>
    </row>
    <row r="2719" spans="1:60" outlineLevel="1" x14ac:dyDescent="0.2">
      <c r="A2719" s="167">
        <v>403</v>
      </c>
      <c r="B2719" s="168" t="s">
        <v>2262</v>
      </c>
      <c r="C2719" s="184" t="s">
        <v>2263</v>
      </c>
      <c r="D2719" s="169" t="s">
        <v>420</v>
      </c>
      <c r="E2719" s="170">
        <v>1</v>
      </c>
      <c r="F2719" s="171">
        <v>8190</v>
      </c>
      <c r="G2719" s="172">
        <f>ROUND(E2719*F2719,2)</f>
        <v>8190</v>
      </c>
      <c r="H2719" s="171">
        <v>0</v>
      </c>
      <c r="I2719" s="172">
        <f>ROUND(E2719*H2719,2)</f>
        <v>0</v>
      </c>
      <c r="J2719" s="171">
        <v>8190</v>
      </c>
      <c r="K2719" s="172">
        <f>ROUND(E2719*J2719,2)</f>
        <v>8190</v>
      </c>
      <c r="L2719" s="172">
        <v>21</v>
      </c>
      <c r="M2719" s="172">
        <f>G2719*(1+L2719/100)</f>
        <v>9909.9</v>
      </c>
      <c r="N2719" s="172">
        <v>0</v>
      </c>
      <c r="O2719" s="172">
        <f>ROUND(E2719*N2719,2)</f>
        <v>0</v>
      </c>
      <c r="P2719" s="172">
        <v>0</v>
      </c>
      <c r="Q2719" s="172">
        <f>ROUND(E2719*P2719,2)</f>
        <v>0</v>
      </c>
      <c r="R2719" s="172"/>
      <c r="S2719" s="172" t="s">
        <v>438</v>
      </c>
      <c r="T2719" s="173" t="s">
        <v>202</v>
      </c>
      <c r="U2719" s="159">
        <v>0</v>
      </c>
      <c r="V2719" s="159">
        <f>ROUND(E2719*U2719,2)</f>
        <v>0</v>
      </c>
      <c r="W2719" s="159"/>
      <c r="X2719" s="159" t="s">
        <v>242</v>
      </c>
      <c r="Y2719" s="150"/>
      <c r="Z2719" s="150"/>
      <c r="AA2719" s="150"/>
      <c r="AB2719" s="150"/>
      <c r="AC2719" s="150"/>
      <c r="AD2719" s="150"/>
      <c r="AE2719" s="150"/>
      <c r="AF2719" s="150"/>
      <c r="AG2719" s="150" t="s">
        <v>243</v>
      </c>
      <c r="AH2719" s="150"/>
      <c r="AI2719" s="150"/>
      <c r="AJ2719" s="150"/>
      <c r="AK2719" s="150"/>
      <c r="AL2719" s="150"/>
      <c r="AM2719" s="150"/>
      <c r="AN2719" s="150"/>
      <c r="AO2719" s="150"/>
      <c r="AP2719" s="150"/>
      <c r="AQ2719" s="150"/>
      <c r="AR2719" s="150"/>
      <c r="AS2719" s="150"/>
      <c r="AT2719" s="150"/>
      <c r="AU2719" s="150"/>
      <c r="AV2719" s="150"/>
      <c r="AW2719" s="150"/>
      <c r="AX2719" s="150"/>
      <c r="AY2719" s="150"/>
      <c r="AZ2719" s="150"/>
      <c r="BA2719" s="150"/>
      <c r="BB2719" s="150"/>
      <c r="BC2719" s="150"/>
      <c r="BD2719" s="150"/>
      <c r="BE2719" s="150"/>
      <c r="BF2719" s="150"/>
      <c r="BG2719" s="150"/>
      <c r="BH2719" s="150"/>
    </row>
    <row r="2720" spans="1:60" outlineLevel="1" x14ac:dyDescent="0.2">
      <c r="A2720" s="157"/>
      <c r="B2720" s="158"/>
      <c r="C2720" s="262" t="s">
        <v>2264</v>
      </c>
      <c r="D2720" s="263"/>
      <c r="E2720" s="263"/>
      <c r="F2720" s="263"/>
      <c r="G2720" s="263"/>
      <c r="H2720" s="159"/>
      <c r="I2720" s="159"/>
      <c r="J2720" s="159"/>
      <c r="K2720" s="159"/>
      <c r="L2720" s="159"/>
      <c r="M2720" s="159"/>
      <c r="N2720" s="159"/>
      <c r="O2720" s="159"/>
      <c r="P2720" s="159"/>
      <c r="Q2720" s="159"/>
      <c r="R2720" s="159"/>
      <c r="S2720" s="159"/>
      <c r="T2720" s="159"/>
      <c r="U2720" s="159"/>
      <c r="V2720" s="159"/>
      <c r="W2720" s="159"/>
      <c r="X2720" s="159"/>
      <c r="Y2720" s="150"/>
      <c r="Z2720" s="150"/>
      <c r="AA2720" s="150"/>
      <c r="AB2720" s="150"/>
      <c r="AC2720" s="150"/>
      <c r="AD2720" s="150"/>
      <c r="AE2720" s="150"/>
      <c r="AF2720" s="150"/>
      <c r="AG2720" s="150" t="s">
        <v>206</v>
      </c>
      <c r="AH2720" s="150"/>
      <c r="AI2720" s="150"/>
      <c r="AJ2720" s="150"/>
      <c r="AK2720" s="150"/>
      <c r="AL2720" s="150"/>
      <c r="AM2720" s="150"/>
      <c r="AN2720" s="150"/>
      <c r="AO2720" s="150"/>
      <c r="AP2720" s="150"/>
      <c r="AQ2720" s="150"/>
      <c r="AR2720" s="150"/>
      <c r="AS2720" s="150"/>
      <c r="AT2720" s="150"/>
      <c r="AU2720" s="150"/>
      <c r="AV2720" s="150"/>
      <c r="AW2720" s="150"/>
      <c r="AX2720" s="150"/>
      <c r="AY2720" s="150"/>
      <c r="AZ2720" s="150"/>
      <c r="BA2720" s="150"/>
      <c r="BB2720" s="150"/>
      <c r="BC2720" s="150"/>
      <c r="BD2720" s="150"/>
      <c r="BE2720" s="150"/>
      <c r="BF2720" s="150"/>
      <c r="BG2720" s="150"/>
      <c r="BH2720" s="150"/>
    </row>
    <row r="2721" spans="1:60" ht="22.5" outlineLevel="1" x14ac:dyDescent="0.2">
      <c r="A2721" s="167">
        <v>404</v>
      </c>
      <c r="B2721" s="168" t="s">
        <v>2265</v>
      </c>
      <c r="C2721" s="184" t="s">
        <v>2266</v>
      </c>
      <c r="D2721" s="169" t="s">
        <v>420</v>
      </c>
      <c r="E2721" s="170">
        <v>1</v>
      </c>
      <c r="F2721" s="171">
        <v>6410</v>
      </c>
      <c r="G2721" s="172">
        <f>ROUND(E2721*F2721,2)</f>
        <v>6410</v>
      </c>
      <c r="H2721" s="171">
        <v>0</v>
      </c>
      <c r="I2721" s="172">
        <f>ROUND(E2721*H2721,2)</f>
        <v>0</v>
      </c>
      <c r="J2721" s="171">
        <v>6410</v>
      </c>
      <c r="K2721" s="172">
        <f>ROUND(E2721*J2721,2)</f>
        <v>6410</v>
      </c>
      <c r="L2721" s="172">
        <v>21</v>
      </c>
      <c r="M2721" s="172">
        <f>G2721*(1+L2721/100)</f>
        <v>7756.0999999999995</v>
      </c>
      <c r="N2721" s="172">
        <v>0</v>
      </c>
      <c r="O2721" s="172">
        <f>ROUND(E2721*N2721,2)</f>
        <v>0</v>
      </c>
      <c r="P2721" s="172">
        <v>0</v>
      </c>
      <c r="Q2721" s="172">
        <f>ROUND(E2721*P2721,2)</f>
        <v>0</v>
      </c>
      <c r="R2721" s="172"/>
      <c r="S2721" s="172" t="s">
        <v>438</v>
      </c>
      <c r="T2721" s="173" t="s">
        <v>202</v>
      </c>
      <c r="U2721" s="159">
        <v>0</v>
      </c>
      <c r="V2721" s="159">
        <f>ROUND(E2721*U2721,2)</f>
        <v>0</v>
      </c>
      <c r="W2721" s="159"/>
      <c r="X2721" s="159" t="s">
        <v>242</v>
      </c>
      <c r="Y2721" s="150"/>
      <c r="Z2721" s="150"/>
      <c r="AA2721" s="150"/>
      <c r="AB2721" s="150"/>
      <c r="AC2721" s="150"/>
      <c r="AD2721" s="150"/>
      <c r="AE2721" s="150"/>
      <c r="AF2721" s="150"/>
      <c r="AG2721" s="150" t="s">
        <v>243</v>
      </c>
      <c r="AH2721" s="150"/>
      <c r="AI2721" s="150"/>
      <c r="AJ2721" s="150"/>
      <c r="AK2721" s="150"/>
      <c r="AL2721" s="150"/>
      <c r="AM2721" s="150"/>
      <c r="AN2721" s="150"/>
      <c r="AO2721" s="150"/>
      <c r="AP2721" s="150"/>
      <c r="AQ2721" s="150"/>
      <c r="AR2721" s="150"/>
      <c r="AS2721" s="150"/>
      <c r="AT2721" s="150"/>
      <c r="AU2721" s="150"/>
      <c r="AV2721" s="150"/>
      <c r="AW2721" s="150"/>
      <c r="AX2721" s="150"/>
      <c r="AY2721" s="150"/>
      <c r="AZ2721" s="150"/>
      <c r="BA2721" s="150"/>
      <c r="BB2721" s="150"/>
      <c r="BC2721" s="150"/>
      <c r="BD2721" s="150"/>
      <c r="BE2721" s="150"/>
      <c r="BF2721" s="150"/>
      <c r="BG2721" s="150"/>
      <c r="BH2721" s="150"/>
    </row>
    <row r="2722" spans="1:60" outlineLevel="1" x14ac:dyDescent="0.2">
      <c r="A2722" s="157"/>
      <c r="B2722" s="158"/>
      <c r="C2722" s="262" t="s">
        <v>2267</v>
      </c>
      <c r="D2722" s="263"/>
      <c r="E2722" s="263"/>
      <c r="F2722" s="263"/>
      <c r="G2722" s="263"/>
      <c r="H2722" s="159"/>
      <c r="I2722" s="159"/>
      <c r="J2722" s="159"/>
      <c r="K2722" s="159"/>
      <c r="L2722" s="159"/>
      <c r="M2722" s="159"/>
      <c r="N2722" s="159"/>
      <c r="O2722" s="159"/>
      <c r="P2722" s="159"/>
      <c r="Q2722" s="159"/>
      <c r="R2722" s="159"/>
      <c r="S2722" s="159"/>
      <c r="T2722" s="159"/>
      <c r="U2722" s="159"/>
      <c r="V2722" s="159"/>
      <c r="W2722" s="159"/>
      <c r="X2722" s="159"/>
      <c r="Y2722" s="150"/>
      <c r="Z2722" s="150"/>
      <c r="AA2722" s="150"/>
      <c r="AB2722" s="150"/>
      <c r="AC2722" s="150"/>
      <c r="AD2722" s="150"/>
      <c r="AE2722" s="150"/>
      <c r="AF2722" s="150"/>
      <c r="AG2722" s="150" t="s">
        <v>206</v>
      </c>
      <c r="AH2722" s="150"/>
      <c r="AI2722" s="150"/>
      <c r="AJ2722" s="150"/>
      <c r="AK2722" s="150"/>
      <c r="AL2722" s="150"/>
      <c r="AM2722" s="150"/>
      <c r="AN2722" s="150"/>
      <c r="AO2722" s="150"/>
      <c r="AP2722" s="150"/>
      <c r="AQ2722" s="150"/>
      <c r="AR2722" s="150"/>
      <c r="AS2722" s="150"/>
      <c r="AT2722" s="150"/>
      <c r="AU2722" s="150"/>
      <c r="AV2722" s="150"/>
      <c r="AW2722" s="150"/>
      <c r="AX2722" s="150"/>
      <c r="AY2722" s="150"/>
      <c r="AZ2722" s="150"/>
      <c r="BA2722" s="150"/>
      <c r="BB2722" s="150"/>
      <c r="BC2722" s="150"/>
      <c r="BD2722" s="150"/>
      <c r="BE2722" s="150"/>
      <c r="BF2722" s="150"/>
      <c r="BG2722" s="150"/>
      <c r="BH2722" s="150"/>
    </row>
    <row r="2723" spans="1:60" ht="22.5" outlineLevel="1" x14ac:dyDescent="0.2">
      <c r="A2723" s="167">
        <v>405</v>
      </c>
      <c r="B2723" s="168" t="s">
        <v>2268</v>
      </c>
      <c r="C2723" s="184" t="s">
        <v>2269</v>
      </c>
      <c r="D2723" s="169" t="s">
        <v>420</v>
      </c>
      <c r="E2723" s="170">
        <v>1</v>
      </c>
      <c r="F2723" s="171">
        <v>8980</v>
      </c>
      <c r="G2723" s="172">
        <f>ROUND(E2723*F2723,2)</f>
        <v>8980</v>
      </c>
      <c r="H2723" s="171">
        <v>0</v>
      </c>
      <c r="I2723" s="172">
        <f>ROUND(E2723*H2723,2)</f>
        <v>0</v>
      </c>
      <c r="J2723" s="171">
        <v>8980</v>
      </c>
      <c r="K2723" s="172">
        <f>ROUND(E2723*J2723,2)</f>
        <v>8980</v>
      </c>
      <c r="L2723" s="172">
        <v>21</v>
      </c>
      <c r="M2723" s="172">
        <f>G2723*(1+L2723/100)</f>
        <v>10865.8</v>
      </c>
      <c r="N2723" s="172">
        <v>0</v>
      </c>
      <c r="O2723" s="172">
        <f>ROUND(E2723*N2723,2)</f>
        <v>0</v>
      </c>
      <c r="P2723" s="172">
        <v>0</v>
      </c>
      <c r="Q2723" s="172">
        <f>ROUND(E2723*P2723,2)</f>
        <v>0</v>
      </c>
      <c r="R2723" s="172"/>
      <c r="S2723" s="172" t="s">
        <v>438</v>
      </c>
      <c r="T2723" s="173" t="s">
        <v>202</v>
      </c>
      <c r="U2723" s="159">
        <v>0</v>
      </c>
      <c r="V2723" s="159">
        <f>ROUND(E2723*U2723,2)</f>
        <v>0</v>
      </c>
      <c r="W2723" s="159"/>
      <c r="X2723" s="159" t="s">
        <v>242</v>
      </c>
      <c r="Y2723" s="150"/>
      <c r="Z2723" s="150"/>
      <c r="AA2723" s="150"/>
      <c r="AB2723" s="150"/>
      <c r="AC2723" s="150"/>
      <c r="AD2723" s="150"/>
      <c r="AE2723" s="150"/>
      <c r="AF2723" s="150"/>
      <c r="AG2723" s="150" t="s">
        <v>243</v>
      </c>
      <c r="AH2723" s="150"/>
      <c r="AI2723" s="150"/>
      <c r="AJ2723" s="150"/>
      <c r="AK2723" s="150"/>
      <c r="AL2723" s="150"/>
      <c r="AM2723" s="150"/>
      <c r="AN2723" s="150"/>
      <c r="AO2723" s="150"/>
      <c r="AP2723" s="150"/>
      <c r="AQ2723" s="150"/>
      <c r="AR2723" s="150"/>
      <c r="AS2723" s="150"/>
      <c r="AT2723" s="150"/>
      <c r="AU2723" s="150"/>
      <c r="AV2723" s="150"/>
      <c r="AW2723" s="150"/>
      <c r="AX2723" s="150"/>
      <c r="AY2723" s="150"/>
      <c r="AZ2723" s="150"/>
      <c r="BA2723" s="150"/>
      <c r="BB2723" s="150"/>
      <c r="BC2723" s="150"/>
      <c r="BD2723" s="150"/>
      <c r="BE2723" s="150"/>
      <c r="BF2723" s="150"/>
      <c r="BG2723" s="150"/>
      <c r="BH2723" s="150"/>
    </row>
    <row r="2724" spans="1:60" outlineLevel="1" x14ac:dyDescent="0.2">
      <c r="A2724" s="157"/>
      <c r="B2724" s="158"/>
      <c r="C2724" s="262" t="s">
        <v>2267</v>
      </c>
      <c r="D2724" s="263"/>
      <c r="E2724" s="263"/>
      <c r="F2724" s="263"/>
      <c r="G2724" s="263"/>
      <c r="H2724" s="159"/>
      <c r="I2724" s="159"/>
      <c r="J2724" s="159"/>
      <c r="K2724" s="159"/>
      <c r="L2724" s="159"/>
      <c r="M2724" s="159"/>
      <c r="N2724" s="159"/>
      <c r="O2724" s="159"/>
      <c r="P2724" s="159"/>
      <c r="Q2724" s="159"/>
      <c r="R2724" s="159"/>
      <c r="S2724" s="159"/>
      <c r="T2724" s="159"/>
      <c r="U2724" s="159"/>
      <c r="V2724" s="159"/>
      <c r="W2724" s="159"/>
      <c r="X2724" s="159"/>
      <c r="Y2724" s="150"/>
      <c r="Z2724" s="150"/>
      <c r="AA2724" s="150"/>
      <c r="AB2724" s="150"/>
      <c r="AC2724" s="150"/>
      <c r="AD2724" s="150"/>
      <c r="AE2724" s="150"/>
      <c r="AF2724" s="150"/>
      <c r="AG2724" s="150" t="s">
        <v>206</v>
      </c>
      <c r="AH2724" s="150"/>
      <c r="AI2724" s="150"/>
      <c r="AJ2724" s="150"/>
      <c r="AK2724" s="150"/>
      <c r="AL2724" s="150"/>
      <c r="AM2724" s="150"/>
      <c r="AN2724" s="150"/>
      <c r="AO2724" s="150"/>
      <c r="AP2724" s="150"/>
      <c r="AQ2724" s="150"/>
      <c r="AR2724" s="150"/>
      <c r="AS2724" s="150"/>
      <c r="AT2724" s="150"/>
      <c r="AU2724" s="150"/>
      <c r="AV2724" s="150"/>
      <c r="AW2724" s="150"/>
      <c r="AX2724" s="150"/>
      <c r="AY2724" s="150"/>
      <c r="AZ2724" s="150"/>
      <c r="BA2724" s="150"/>
      <c r="BB2724" s="150"/>
      <c r="BC2724" s="150"/>
      <c r="BD2724" s="150"/>
      <c r="BE2724" s="150"/>
      <c r="BF2724" s="150"/>
      <c r="BG2724" s="150"/>
      <c r="BH2724" s="150"/>
    </row>
    <row r="2725" spans="1:60" outlineLevel="1" x14ac:dyDescent="0.2">
      <c r="A2725" s="175">
        <v>406</v>
      </c>
      <c r="B2725" s="176" t="s">
        <v>2270</v>
      </c>
      <c r="C2725" s="185" t="s">
        <v>2271</v>
      </c>
      <c r="D2725" s="177" t="s">
        <v>420</v>
      </c>
      <c r="E2725" s="178">
        <v>1</v>
      </c>
      <c r="F2725" s="179">
        <v>6190</v>
      </c>
      <c r="G2725" s="180">
        <f>ROUND(E2725*F2725,2)</f>
        <v>6190</v>
      </c>
      <c r="H2725" s="179">
        <v>0</v>
      </c>
      <c r="I2725" s="180">
        <f>ROUND(E2725*H2725,2)</f>
        <v>0</v>
      </c>
      <c r="J2725" s="179">
        <v>6190</v>
      </c>
      <c r="K2725" s="180">
        <f>ROUND(E2725*J2725,2)</f>
        <v>6190</v>
      </c>
      <c r="L2725" s="180">
        <v>21</v>
      </c>
      <c r="M2725" s="180">
        <f>G2725*(1+L2725/100)</f>
        <v>7489.9</v>
      </c>
      <c r="N2725" s="180">
        <v>0</v>
      </c>
      <c r="O2725" s="180">
        <f>ROUND(E2725*N2725,2)</f>
        <v>0</v>
      </c>
      <c r="P2725" s="180">
        <v>0</v>
      </c>
      <c r="Q2725" s="180">
        <f>ROUND(E2725*P2725,2)</f>
        <v>0</v>
      </c>
      <c r="R2725" s="180"/>
      <c r="S2725" s="180" t="s">
        <v>438</v>
      </c>
      <c r="T2725" s="181" t="s">
        <v>202</v>
      </c>
      <c r="U2725" s="159">
        <v>0</v>
      </c>
      <c r="V2725" s="159">
        <f>ROUND(E2725*U2725,2)</f>
        <v>0</v>
      </c>
      <c r="W2725" s="159"/>
      <c r="X2725" s="159" t="s">
        <v>242</v>
      </c>
      <c r="Y2725" s="150"/>
      <c r="Z2725" s="150"/>
      <c r="AA2725" s="150"/>
      <c r="AB2725" s="150"/>
      <c r="AC2725" s="150"/>
      <c r="AD2725" s="150"/>
      <c r="AE2725" s="150"/>
      <c r="AF2725" s="150"/>
      <c r="AG2725" s="150" t="s">
        <v>243</v>
      </c>
      <c r="AH2725" s="150"/>
      <c r="AI2725" s="150"/>
      <c r="AJ2725" s="150"/>
      <c r="AK2725" s="150"/>
      <c r="AL2725" s="150"/>
      <c r="AM2725" s="150"/>
      <c r="AN2725" s="150"/>
      <c r="AO2725" s="150"/>
      <c r="AP2725" s="150"/>
      <c r="AQ2725" s="150"/>
      <c r="AR2725" s="150"/>
      <c r="AS2725" s="150"/>
      <c r="AT2725" s="150"/>
      <c r="AU2725" s="150"/>
      <c r="AV2725" s="150"/>
      <c r="AW2725" s="150"/>
      <c r="AX2725" s="150"/>
      <c r="AY2725" s="150"/>
      <c r="AZ2725" s="150"/>
      <c r="BA2725" s="150"/>
      <c r="BB2725" s="150"/>
      <c r="BC2725" s="150"/>
      <c r="BD2725" s="150"/>
      <c r="BE2725" s="150"/>
      <c r="BF2725" s="150"/>
      <c r="BG2725" s="150"/>
      <c r="BH2725" s="150"/>
    </row>
    <row r="2726" spans="1:60" ht="22.5" outlineLevel="1" x14ac:dyDescent="0.2">
      <c r="A2726" s="175">
        <v>407</v>
      </c>
      <c r="B2726" s="176" t="s">
        <v>2272</v>
      </c>
      <c r="C2726" s="185" t="s">
        <v>2273</v>
      </c>
      <c r="D2726" s="177" t="s">
        <v>420</v>
      </c>
      <c r="E2726" s="178">
        <v>1</v>
      </c>
      <c r="F2726" s="179">
        <v>2630</v>
      </c>
      <c r="G2726" s="180">
        <f>ROUND(E2726*F2726,2)</f>
        <v>2630</v>
      </c>
      <c r="H2726" s="179">
        <v>0</v>
      </c>
      <c r="I2726" s="180">
        <f>ROUND(E2726*H2726,2)</f>
        <v>0</v>
      </c>
      <c r="J2726" s="179">
        <v>2630</v>
      </c>
      <c r="K2726" s="180">
        <f>ROUND(E2726*J2726,2)</f>
        <v>2630</v>
      </c>
      <c r="L2726" s="180">
        <v>21</v>
      </c>
      <c r="M2726" s="180">
        <f>G2726*(1+L2726/100)</f>
        <v>3182.2999999999997</v>
      </c>
      <c r="N2726" s="180">
        <v>0</v>
      </c>
      <c r="O2726" s="180">
        <f>ROUND(E2726*N2726,2)</f>
        <v>0</v>
      </c>
      <c r="P2726" s="180">
        <v>0</v>
      </c>
      <c r="Q2726" s="180">
        <f>ROUND(E2726*P2726,2)</f>
        <v>0</v>
      </c>
      <c r="R2726" s="180"/>
      <c r="S2726" s="180" t="s">
        <v>438</v>
      </c>
      <c r="T2726" s="181" t="s">
        <v>202</v>
      </c>
      <c r="U2726" s="159">
        <v>0</v>
      </c>
      <c r="V2726" s="159">
        <f>ROUND(E2726*U2726,2)</f>
        <v>0</v>
      </c>
      <c r="W2726" s="159"/>
      <c r="X2726" s="159" t="s">
        <v>242</v>
      </c>
      <c r="Y2726" s="150"/>
      <c r="Z2726" s="150"/>
      <c r="AA2726" s="150"/>
      <c r="AB2726" s="150"/>
      <c r="AC2726" s="150"/>
      <c r="AD2726" s="150"/>
      <c r="AE2726" s="150"/>
      <c r="AF2726" s="150"/>
      <c r="AG2726" s="150" t="s">
        <v>243</v>
      </c>
      <c r="AH2726" s="150"/>
      <c r="AI2726" s="150"/>
      <c r="AJ2726" s="150"/>
      <c r="AK2726" s="150"/>
      <c r="AL2726" s="150"/>
      <c r="AM2726" s="150"/>
      <c r="AN2726" s="150"/>
      <c r="AO2726" s="150"/>
      <c r="AP2726" s="150"/>
      <c r="AQ2726" s="150"/>
      <c r="AR2726" s="150"/>
      <c r="AS2726" s="150"/>
      <c r="AT2726" s="150"/>
      <c r="AU2726" s="150"/>
      <c r="AV2726" s="150"/>
      <c r="AW2726" s="150"/>
      <c r="AX2726" s="150"/>
      <c r="AY2726" s="150"/>
      <c r="AZ2726" s="150"/>
      <c r="BA2726" s="150"/>
      <c r="BB2726" s="150"/>
      <c r="BC2726" s="150"/>
      <c r="BD2726" s="150"/>
      <c r="BE2726" s="150"/>
      <c r="BF2726" s="150"/>
      <c r="BG2726" s="150"/>
      <c r="BH2726" s="150"/>
    </row>
    <row r="2727" spans="1:60" ht="22.5" outlineLevel="1" x14ac:dyDescent="0.2">
      <c r="A2727" s="175">
        <v>408</v>
      </c>
      <c r="B2727" s="176" t="s">
        <v>2274</v>
      </c>
      <c r="C2727" s="185" t="s">
        <v>2275</v>
      </c>
      <c r="D2727" s="177" t="s">
        <v>420</v>
      </c>
      <c r="E2727" s="178">
        <v>1</v>
      </c>
      <c r="F2727" s="179">
        <v>3890</v>
      </c>
      <c r="G2727" s="180">
        <f>ROUND(E2727*F2727,2)</f>
        <v>3890</v>
      </c>
      <c r="H2727" s="179">
        <v>0</v>
      </c>
      <c r="I2727" s="180">
        <f>ROUND(E2727*H2727,2)</f>
        <v>0</v>
      </c>
      <c r="J2727" s="179">
        <v>3890</v>
      </c>
      <c r="K2727" s="180">
        <f>ROUND(E2727*J2727,2)</f>
        <v>3890</v>
      </c>
      <c r="L2727" s="180">
        <v>21</v>
      </c>
      <c r="M2727" s="180">
        <f>G2727*(1+L2727/100)</f>
        <v>4706.8999999999996</v>
      </c>
      <c r="N2727" s="180">
        <v>0</v>
      </c>
      <c r="O2727" s="180">
        <f>ROUND(E2727*N2727,2)</f>
        <v>0</v>
      </c>
      <c r="P2727" s="180">
        <v>0</v>
      </c>
      <c r="Q2727" s="180">
        <f>ROUND(E2727*P2727,2)</f>
        <v>0</v>
      </c>
      <c r="R2727" s="180"/>
      <c r="S2727" s="180" t="s">
        <v>438</v>
      </c>
      <c r="T2727" s="181" t="s">
        <v>202</v>
      </c>
      <c r="U2727" s="159">
        <v>0</v>
      </c>
      <c r="V2727" s="159">
        <f>ROUND(E2727*U2727,2)</f>
        <v>0</v>
      </c>
      <c r="W2727" s="159"/>
      <c r="X2727" s="159" t="s">
        <v>242</v>
      </c>
      <c r="Y2727" s="150"/>
      <c r="Z2727" s="150"/>
      <c r="AA2727" s="150"/>
      <c r="AB2727" s="150"/>
      <c r="AC2727" s="150"/>
      <c r="AD2727" s="150"/>
      <c r="AE2727" s="150"/>
      <c r="AF2727" s="150"/>
      <c r="AG2727" s="150" t="s">
        <v>243</v>
      </c>
      <c r="AH2727" s="150"/>
      <c r="AI2727" s="150"/>
      <c r="AJ2727" s="150"/>
      <c r="AK2727" s="150"/>
      <c r="AL2727" s="150"/>
      <c r="AM2727" s="150"/>
      <c r="AN2727" s="150"/>
      <c r="AO2727" s="150"/>
      <c r="AP2727" s="150"/>
      <c r="AQ2727" s="150"/>
      <c r="AR2727" s="150"/>
      <c r="AS2727" s="150"/>
      <c r="AT2727" s="150"/>
      <c r="AU2727" s="150"/>
      <c r="AV2727" s="150"/>
      <c r="AW2727" s="150"/>
      <c r="AX2727" s="150"/>
      <c r="AY2727" s="150"/>
      <c r="AZ2727" s="150"/>
      <c r="BA2727" s="150"/>
      <c r="BB2727" s="150"/>
      <c r="BC2727" s="150"/>
      <c r="BD2727" s="150"/>
      <c r="BE2727" s="150"/>
      <c r="BF2727" s="150"/>
      <c r="BG2727" s="150"/>
      <c r="BH2727" s="150"/>
    </row>
    <row r="2728" spans="1:60" outlineLevel="1" x14ac:dyDescent="0.2">
      <c r="A2728" s="175">
        <v>409</v>
      </c>
      <c r="B2728" s="176" t="s">
        <v>2276</v>
      </c>
      <c r="C2728" s="185" t="s">
        <v>2277</v>
      </c>
      <c r="D2728" s="177" t="s">
        <v>420</v>
      </c>
      <c r="E2728" s="178">
        <v>1</v>
      </c>
      <c r="F2728" s="179">
        <v>13640</v>
      </c>
      <c r="G2728" s="180">
        <f>ROUND(E2728*F2728,2)</f>
        <v>13640</v>
      </c>
      <c r="H2728" s="179">
        <v>0</v>
      </c>
      <c r="I2728" s="180">
        <f>ROUND(E2728*H2728,2)</f>
        <v>0</v>
      </c>
      <c r="J2728" s="179">
        <v>13640</v>
      </c>
      <c r="K2728" s="180">
        <f>ROUND(E2728*J2728,2)</f>
        <v>13640</v>
      </c>
      <c r="L2728" s="180">
        <v>21</v>
      </c>
      <c r="M2728" s="180">
        <f>G2728*(1+L2728/100)</f>
        <v>16504.399999999998</v>
      </c>
      <c r="N2728" s="180">
        <v>0</v>
      </c>
      <c r="O2728" s="180">
        <f>ROUND(E2728*N2728,2)</f>
        <v>0</v>
      </c>
      <c r="P2728" s="180">
        <v>0</v>
      </c>
      <c r="Q2728" s="180">
        <f>ROUND(E2728*P2728,2)</f>
        <v>0</v>
      </c>
      <c r="R2728" s="180"/>
      <c r="S2728" s="180" t="s">
        <v>438</v>
      </c>
      <c r="T2728" s="181" t="s">
        <v>202</v>
      </c>
      <c r="U2728" s="159">
        <v>0</v>
      </c>
      <c r="V2728" s="159">
        <f>ROUND(E2728*U2728,2)</f>
        <v>0</v>
      </c>
      <c r="W2728" s="159"/>
      <c r="X2728" s="159" t="s">
        <v>242</v>
      </c>
      <c r="Y2728" s="150"/>
      <c r="Z2728" s="150"/>
      <c r="AA2728" s="150"/>
      <c r="AB2728" s="150"/>
      <c r="AC2728" s="150"/>
      <c r="AD2728" s="150"/>
      <c r="AE2728" s="150"/>
      <c r="AF2728" s="150"/>
      <c r="AG2728" s="150" t="s">
        <v>243</v>
      </c>
      <c r="AH2728" s="150"/>
      <c r="AI2728" s="150"/>
      <c r="AJ2728" s="150"/>
      <c r="AK2728" s="150"/>
      <c r="AL2728" s="150"/>
      <c r="AM2728" s="150"/>
      <c r="AN2728" s="150"/>
      <c r="AO2728" s="150"/>
      <c r="AP2728" s="150"/>
      <c r="AQ2728" s="150"/>
      <c r="AR2728" s="150"/>
      <c r="AS2728" s="150"/>
      <c r="AT2728" s="150"/>
      <c r="AU2728" s="150"/>
      <c r="AV2728" s="150"/>
      <c r="AW2728" s="150"/>
      <c r="AX2728" s="150"/>
      <c r="AY2728" s="150"/>
      <c r="AZ2728" s="150"/>
      <c r="BA2728" s="150"/>
      <c r="BB2728" s="150"/>
      <c r="BC2728" s="150"/>
      <c r="BD2728" s="150"/>
      <c r="BE2728" s="150"/>
      <c r="BF2728" s="150"/>
      <c r="BG2728" s="150"/>
      <c r="BH2728" s="150"/>
    </row>
    <row r="2729" spans="1:60" outlineLevel="1" x14ac:dyDescent="0.2">
      <c r="A2729" s="167">
        <v>410</v>
      </c>
      <c r="B2729" s="168" t="s">
        <v>2278</v>
      </c>
      <c r="C2729" s="184" t="s">
        <v>2279</v>
      </c>
      <c r="D2729" s="169" t="s">
        <v>420</v>
      </c>
      <c r="E2729" s="170">
        <v>1</v>
      </c>
      <c r="F2729" s="171">
        <v>90290</v>
      </c>
      <c r="G2729" s="172">
        <f>ROUND(E2729*F2729,2)</f>
        <v>90290</v>
      </c>
      <c r="H2729" s="171">
        <v>0</v>
      </c>
      <c r="I2729" s="172">
        <f>ROUND(E2729*H2729,2)</f>
        <v>0</v>
      </c>
      <c r="J2729" s="171">
        <v>90290</v>
      </c>
      <c r="K2729" s="172">
        <f>ROUND(E2729*J2729,2)</f>
        <v>90290</v>
      </c>
      <c r="L2729" s="172">
        <v>21</v>
      </c>
      <c r="M2729" s="172">
        <f>G2729*(1+L2729/100)</f>
        <v>109250.9</v>
      </c>
      <c r="N2729" s="172">
        <v>0</v>
      </c>
      <c r="O2729" s="172">
        <f>ROUND(E2729*N2729,2)</f>
        <v>0</v>
      </c>
      <c r="P2729" s="172">
        <v>0</v>
      </c>
      <c r="Q2729" s="172">
        <f>ROUND(E2729*P2729,2)</f>
        <v>0</v>
      </c>
      <c r="R2729" s="172"/>
      <c r="S2729" s="172" t="s">
        <v>438</v>
      </c>
      <c r="T2729" s="173" t="s">
        <v>202</v>
      </c>
      <c r="U2729" s="159">
        <v>0</v>
      </c>
      <c r="V2729" s="159">
        <f>ROUND(E2729*U2729,2)</f>
        <v>0</v>
      </c>
      <c r="W2729" s="159"/>
      <c r="X2729" s="159" t="s">
        <v>242</v>
      </c>
      <c r="Y2729" s="150"/>
      <c r="Z2729" s="150"/>
      <c r="AA2729" s="150"/>
      <c r="AB2729" s="150"/>
      <c r="AC2729" s="150"/>
      <c r="AD2729" s="150"/>
      <c r="AE2729" s="150"/>
      <c r="AF2729" s="150"/>
      <c r="AG2729" s="150" t="s">
        <v>243</v>
      </c>
      <c r="AH2729" s="150"/>
      <c r="AI2729" s="150"/>
      <c r="AJ2729" s="150"/>
      <c r="AK2729" s="150"/>
      <c r="AL2729" s="150"/>
      <c r="AM2729" s="150"/>
      <c r="AN2729" s="150"/>
      <c r="AO2729" s="150"/>
      <c r="AP2729" s="150"/>
      <c r="AQ2729" s="150"/>
      <c r="AR2729" s="150"/>
      <c r="AS2729" s="150"/>
      <c r="AT2729" s="150"/>
      <c r="AU2729" s="150"/>
      <c r="AV2729" s="150"/>
      <c r="AW2729" s="150"/>
      <c r="AX2729" s="150"/>
      <c r="AY2729" s="150"/>
      <c r="AZ2729" s="150"/>
      <c r="BA2729" s="150"/>
      <c r="BB2729" s="150"/>
      <c r="BC2729" s="150"/>
      <c r="BD2729" s="150"/>
      <c r="BE2729" s="150"/>
      <c r="BF2729" s="150"/>
      <c r="BG2729" s="150"/>
      <c r="BH2729" s="150"/>
    </row>
    <row r="2730" spans="1:60" outlineLevel="1" x14ac:dyDescent="0.2">
      <c r="A2730" s="157"/>
      <c r="B2730" s="158"/>
      <c r="C2730" s="262" t="s">
        <v>2280</v>
      </c>
      <c r="D2730" s="263"/>
      <c r="E2730" s="263"/>
      <c r="F2730" s="263"/>
      <c r="G2730" s="263"/>
      <c r="H2730" s="159"/>
      <c r="I2730" s="159"/>
      <c r="J2730" s="159"/>
      <c r="K2730" s="159"/>
      <c r="L2730" s="159"/>
      <c r="M2730" s="159"/>
      <c r="N2730" s="159"/>
      <c r="O2730" s="159"/>
      <c r="P2730" s="159"/>
      <c r="Q2730" s="159"/>
      <c r="R2730" s="159"/>
      <c r="S2730" s="159"/>
      <c r="T2730" s="159"/>
      <c r="U2730" s="159"/>
      <c r="V2730" s="159"/>
      <c r="W2730" s="159"/>
      <c r="X2730" s="159"/>
      <c r="Y2730" s="150"/>
      <c r="Z2730" s="150"/>
      <c r="AA2730" s="150"/>
      <c r="AB2730" s="150"/>
      <c r="AC2730" s="150"/>
      <c r="AD2730" s="150"/>
      <c r="AE2730" s="150"/>
      <c r="AF2730" s="150"/>
      <c r="AG2730" s="150" t="s">
        <v>206</v>
      </c>
      <c r="AH2730" s="150"/>
      <c r="AI2730" s="150"/>
      <c r="AJ2730" s="150"/>
      <c r="AK2730" s="150"/>
      <c r="AL2730" s="150"/>
      <c r="AM2730" s="150"/>
      <c r="AN2730" s="150"/>
      <c r="AO2730" s="150"/>
      <c r="AP2730" s="150"/>
      <c r="AQ2730" s="150"/>
      <c r="AR2730" s="150"/>
      <c r="AS2730" s="150"/>
      <c r="AT2730" s="150"/>
      <c r="AU2730" s="150"/>
      <c r="AV2730" s="150"/>
      <c r="AW2730" s="150"/>
      <c r="AX2730" s="150"/>
      <c r="AY2730" s="150"/>
      <c r="AZ2730" s="150"/>
      <c r="BA2730" s="150"/>
      <c r="BB2730" s="150"/>
      <c r="BC2730" s="150"/>
      <c r="BD2730" s="150"/>
      <c r="BE2730" s="150"/>
      <c r="BF2730" s="150"/>
      <c r="BG2730" s="150"/>
      <c r="BH2730" s="150"/>
    </row>
    <row r="2731" spans="1:60" ht="22.5" outlineLevel="1" x14ac:dyDescent="0.2">
      <c r="A2731" s="167">
        <v>411</v>
      </c>
      <c r="B2731" s="168" t="s">
        <v>2281</v>
      </c>
      <c r="C2731" s="184" t="s">
        <v>2282</v>
      </c>
      <c r="D2731" s="169" t="s">
        <v>420</v>
      </c>
      <c r="E2731" s="170">
        <v>1</v>
      </c>
      <c r="F2731" s="171">
        <v>81890</v>
      </c>
      <c r="G2731" s="172">
        <f>ROUND(E2731*F2731,2)</f>
        <v>81890</v>
      </c>
      <c r="H2731" s="171">
        <v>0</v>
      </c>
      <c r="I2731" s="172">
        <f>ROUND(E2731*H2731,2)</f>
        <v>0</v>
      </c>
      <c r="J2731" s="171">
        <v>81890</v>
      </c>
      <c r="K2731" s="172">
        <f>ROUND(E2731*J2731,2)</f>
        <v>81890</v>
      </c>
      <c r="L2731" s="172">
        <v>21</v>
      </c>
      <c r="M2731" s="172">
        <f>G2731*(1+L2731/100)</f>
        <v>99086.9</v>
      </c>
      <c r="N2731" s="172">
        <v>0</v>
      </c>
      <c r="O2731" s="172">
        <f>ROUND(E2731*N2731,2)</f>
        <v>0</v>
      </c>
      <c r="P2731" s="172">
        <v>0</v>
      </c>
      <c r="Q2731" s="172">
        <f>ROUND(E2731*P2731,2)</f>
        <v>0</v>
      </c>
      <c r="R2731" s="172"/>
      <c r="S2731" s="172" t="s">
        <v>438</v>
      </c>
      <c r="T2731" s="173" t="s">
        <v>202</v>
      </c>
      <c r="U2731" s="159">
        <v>0</v>
      </c>
      <c r="V2731" s="159">
        <f>ROUND(E2731*U2731,2)</f>
        <v>0</v>
      </c>
      <c r="W2731" s="159"/>
      <c r="X2731" s="159" t="s">
        <v>242</v>
      </c>
      <c r="Y2731" s="150"/>
      <c r="Z2731" s="150"/>
      <c r="AA2731" s="150"/>
      <c r="AB2731" s="150"/>
      <c r="AC2731" s="150"/>
      <c r="AD2731" s="150"/>
      <c r="AE2731" s="150"/>
      <c r="AF2731" s="150"/>
      <c r="AG2731" s="150" t="s">
        <v>243</v>
      </c>
      <c r="AH2731" s="150"/>
      <c r="AI2731" s="150"/>
      <c r="AJ2731" s="150"/>
      <c r="AK2731" s="150"/>
      <c r="AL2731" s="150"/>
      <c r="AM2731" s="150"/>
      <c r="AN2731" s="150"/>
      <c r="AO2731" s="150"/>
      <c r="AP2731" s="150"/>
      <c r="AQ2731" s="150"/>
      <c r="AR2731" s="150"/>
      <c r="AS2731" s="150"/>
      <c r="AT2731" s="150"/>
      <c r="AU2731" s="150"/>
      <c r="AV2731" s="150"/>
      <c r="AW2731" s="150"/>
      <c r="AX2731" s="150"/>
      <c r="AY2731" s="150"/>
      <c r="AZ2731" s="150"/>
      <c r="BA2731" s="150"/>
      <c r="BB2731" s="150"/>
      <c r="BC2731" s="150"/>
      <c r="BD2731" s="150"/>
      <c r="BE2731" s="150"/>
      <c r="BF2731" s="150"/>
      <c r="BG2731" s="150"/>
      <c r="BH2731" s="150"/>
    </row>
    <row r="2732" spans="1:60" outlineLevel="1" x14ac:dyDescent="0.2">
      <c r="A2732" s="157"/>
      <c r="B2732" s="158"/>
      <c r="C2732" s="262" t="s">
        <v>2283</v>
      </c>
      <c r="D2732" s="263"/>
      <c r="E2732" s="263"/>
      <c r="F2732" s="263"/>
      <c r="G2732" s="263"/>
      <c r="H2732" s="159"/>
      <c r="I2732" s="159"/>
      <c r="J2732" s="159"/>
      <c r="K2732" s="159"/>
      <c r="L2732" s="159"/>
      <c r="M2732" s="159"/>
      <c r="N2732" s="159"/>
      <c r="O2732" s="159"/>
      <c r="P2732" s="159"/>
      <c r="Q2732" s="159"/>
      <c r="R2732" s="159"/>
      <c r="S2732" s="159"/>
      <c r="T2732" s="159"/>
      <c r="U2732" s="159"/>
      <c r="V2732" s="159"/>
      <c r="W2732" s="159"/>
      <c r="X2732" s="159"/>
      <c r="Y2732" s="150"/>
      <c r="Z2732" s="150"/>
      <c r="AA2732" s="150"/>
      <c r="AB2732" s="150"/>
      <c r="AC2732" s="150"/>
      <c r="AD2732" s="150"/>
      <c r="AE2732" s="150"/>
      <c r="AF2732" s="150"/>
      <c r="AG2732" s="150" t="s">
        <v>206</v>
      </c>
      <c r="AH2732" s="150"/>
      <c r="AI2732" s="150"/>
      <c r="AJ2732" s="150"/>
      <c r="AK2732" s="150"/>
      <c r="AL2732" s="150"/>
      <c r="AM2732" s="150"/>
      <c r="AN2732" s="150"/>
      <c r="AO2732" s="150"/>
      <c r="AP2732" s="150"/>
      <c r="AQ2732" s="150"/>
      <c r="AR2732" s="150"/>
      <c r="AS2732" s="150"/>
      <c r="AT2732" s="150"/>
      <c r="AU2732" s="150"/>
      <c r="AV2732" s="150"/>
      <c r="AW2732" s="150"/>
      <c r="AX2732" s="150"/>
      <c r="AY2732" s="150"/>
      <c r="AZ2732" s="150"/>
      <c r="BA2732" s="150"/>
      <c r="BB2732" s="150"/>
      <c r="BC2732" s="150"/>
      <c r="BD2732" s="150"/>
      <c r="BE2732" s="150"/>
      <c r="BF2732" s="150"/>
      <c r="BG2732" s="150"/>
      <c r="BH2732" s="150"/>
    </row>
    <row r="2733" spans="1:60" outlineLevel="1" x14ac:dyDescent="0.2">
      <c r="A2733" s="167">
        <v>412</v>
      </c>
      <c r="B2733" s="168" t="s">
        <v>2284</v>
      </c>
      <c r="C2733" s="184" t="s">
        <v>2285</v>
      </c>
      <c r="D2733" s="169" t="s">
        <v>420</v>
      </c>
      <c r="E2733" s="170">
        <v>1</v>
      </c>
      <c r="F2733" s="171">
        <v>141290</v>
      </c>
      <c r="G2733" s="172">
        <f>ROUND(E2733*F2733,2)</f>
        <v>141290</v>
      </c>
      <c r="H2733" s="171">
        <v>0</v>
      </c>
      <c r="I2733" s="172">
        <f>ROUND(E2733*H2733,2)</f>
        <v>0</v>
      </c>
      <c r="J2733" s="171">
        <v>141290</v>
      </c>
      <c r="K2733" s="172">
        <f>ROUND(E2733*J2733,2)</f>
        <v>141290</v>
      </c>
      <c r="L2733" s="172">
        <v>21</v>
      </c>
      <c r="M2733" s="172">
        <f>G2733*(1+L2733/100)</f>
        <v>170960.9</v>
      </c>
      <c r="N2733" s="172">
        <v>0</v>
      </c>
      <c r="O2733" s="172">
        <f>ROUND(E2733*N2733,2)</f>
        <v>0</v>
      </c>
      <c r="P2733" s="172">
        <v>0</v>
      </c>
      <c r="Q2733" s="172">
        <f>ROUND(E2733*P2733,2)</f>
        <v>0</v>
      </c>
      <c r="R2733" s="172"/>
      <c r="S2733" s="172" t="s">
        <v>438</v>
      </c>
      <c r="T2733" s="173" t="s">
        <v>202</v>
      </c>
      <c r="U2733" s="159">
        <v>0</v>
      </c>
      <c r="V2733" s="159">
        <f>ROUND(E2733*U2733,2)</f>
        <v>0</v>
      </c>
      <c r="W2733" s="159"/>
      <c r="X2733" s="159" t="s">
        <v>242</v>
      </c>
      <c r="Y2733" s="150"/>
      <c r="Z2733" s="150"/>
      <c r="AA2733" s="150"/>
      <c r="AB2733" s="150"/>
      <c r="AC2733" s="150"/>
      <c r="AD2733" s="150"/>
      <c r="AE2733" s="150"/>
      <c r="AF2733" s="150"/>
      <c r="AG2733" s="150" t="s">
        <v>243</v>
      </c>
      <c r="AH2733" s="150"/>
      <c r="AI2733" s="150"/>
      <c r="AJ2733" s="150"/>
      <c r="AK2733" s="150"/>
      <c r="AL2733" s="150"/>
      <c r="AM2733" s="150"/>
      <c r="AN2733" s="150"/>
      <c r="AO2733" s="150"/>
      <c r="AP2733" s="150"/>
      <c r="AQ2733" s="150"/>
      <c r="AR2733" s="150"/>
      <c r="AS2733" s="150"/>
      <c r="AT2733" s="150"/>
      <c r="AU2733" s="150"/>
      <c r="AV2733" s="150"/>
      <c r="AW2733" s="150"/>
      <c r="AX2733" s="150"/>
      <c r="AY2733" s="150"/>
      <c r="AZ2733" s="150"/>
      <c r="BA2733" s="150"/>
      <c r="BB2733" s="150"/>
      <c r="BC2733" s="150"/>
      <c r="BD2733" s="150"/>
      <c r="BE2733" s="150"/>
      <c r="BF2733" s="150"/>
      <c r="BG2733" s="150"/>
      <c r="BH2733" s="150"/>
    </row>
    <row r="2734" spans="1:60" outlineLevel="1" x14ac:dyDescent="0.2">
      <c r="A2734" s="157"/>
      <c r="B2734" s="158"/>
      <c r="C2734" s="262" t="s">
        <v>2286</v>
      </c>
      <c r="D2734" s="263"/>
      <c r="E2734" s="263"/>
      <c r="F2734" s="263"/>
      <c r="G2734" s="263"/>
      <c r="H2734" s="159"/>
      <c r="I2734" s="159"/>
      <c r="J2734" s="159"/>
      <c r="K2734" s="159"/>
      <c r="L2734" s="159"/>
      <c r="M2734" s="159"/>
      <c r="N2734" s="159"/>
      <c r="O2734" s="159"/>
      <c r="P2734" s="159"/>
      <c r="Q2734" s="159"/>
      <c r="R2734" s="159"/>
      <c r="S2734" s="159"/>
      <c r="T2734" s="159"/>
      <c r="U2734" s="159"/>
      <c r="V2734" s="159"/>
      <c r="W2734" s="159"/>
      <c r="X2734" s="159"/>
      <c r="Y2734" s="150"/>
      <c r="Z2734" s="150"/>
      <c r="AA2734" s="150"/>
      <c r="AB2734" s="150"/>
      <c r="AC2734" s="150"/>
      <c r="AD2734" s="150"/>
      <c r="AE2734" s="150"/>
      <c r="AF2734" s="150"/>
      <c r="AG2734" s="150" t="s">
        <v>206</v>
      </c>
      <c r="AH2734" s="150"/>
      <c r="AI2734" s="150"/>
      <c r="AJ2734" s="150"/>
      <c r="AK2734" s="150"/>
      <c r="AL2734" s="150"/>
      <c r="AM2734" s="150"/>
      <c r="AN2734" s="150"/>
      <c r="AO2734" s="150"/>
      <c r="AP2734" s="150"/>
      <c r="AQ2734" s="150"/>
      <c r="AR2734" s="150"/>
      <c r="AS2734" s="150"/>
      <c r="AT2734" s="150"/>
      <c r="AU2734" s="150"/>
      <c r="AV2734" s="150"/>
      <c r="AW2734" s="150"/>
      <c r="AX2734" s="150"/>
      <c r="AY2734" s="150"/>
      <c r="AZ2734" s="150"/>
      <c r="BA2734" s="150"/>
      <c r="BB2734" s="150"/>
      <c r="BC2734" s="150"/>
      <c r="BD2734" s="150"/>
      <c r="BE2734" s="150"/>
      <c r="BF2734" s="150"/>
      <c r="BG2734" s="150"/>
      <c r="BH2734" s="150"/>
    </row>
    <row r="2735" spans="1:60" outlineLevel="1" x14ac:dyDescent="0.2">
      <c r="A2735" s="157"/>
      <c r="B2735" s="158"/>
      <c r="C2735" s="271" t="s">
        <v>2287</v>
      </c>
      <c r="D2735" s="272"/>
      <c r="E2735" s="272"/>
      <c r="F2735" s="272"/>
      <c r="G2735" s="272"/>
      <c r="H2735" s="159"/>
      <c r="I2735" s="159"/>
      <c r="J2735" s="159"/>
      <c r="K2735" s="159"/>
      <c r="L2735" s="159"/>
      <c r="M2735" s="159"/>
      <c r="N2735" s="159"/>
      <c r="O2735" s="159"/>
      <c r="P2735" s="159"/>
      <c r="Q2735" s="159"/>
      <c r="R2735" s="159"/>
      <c r="S2735" s="159"/>
      <c r="T2735" s="159"/>
      <c r="U2735" s="159"/>
      <c r="V2735" s="159"/>
      <c r="W2735" s="159"/>
      <c r="X2735" s="159"/>
      <c r="Y2735" s="150"/>
      <c r="Z2735" s="150"/>
      <c r="AA2735" s="150"/>
      <c r="AB2735" s="150"/>
      <c r="AC2735" s="150"/>
      <c r="AD2735" s="150"/>
      <c r="AE2735" s="150"/>
      <c r="AF2735" s="150"/>
      <c r="AG2735" s="150" t="s">
        <v>206</v>
      </c>
      <c r="AH2735" s="150"/>
      <c r="AI2735" s="150"/>
      <c r="AJ2735" s="150"/>
      <c r="AK2735" s="150"/>
      <c r="AL2735" s="150"/>
      <c r="AM2735" s="150"/>
      <c r="AN2735" s="150"/>
      <c r="AO2735" s="150"/>
      <c r="AP2735" s="150"/>
      <c r="AQ2735" s="150"/>
      <c r="AR2735" s="150"/>
      <c r="AS2735" s="150"/>
      <c r="AT2735" s="150"/>
      <c r="AU2735" s="150"/>
      <c r="AV2735" s="150"/>
      <c r="AW2735" s="150"/>
      <c r="AX2735" s="150"/>
      <c r="AY2735" s="150"/>
      <c r="AZ2735" s="150"/>
      <c r="BA2735" s="150"/>
      <c r="BB2735" s="150"/>
      <c r="BC2735" s="150"/>
      <c r="BD2735" s="150"/>
      <c r="BE2735" s="150"/>
      <c r="BF2735" s="150"/>
      <c r="BG2735" s="150"/>
      <c r="BH2735" s="150"/>
    </row>
    <row r="2736" spans="1:60" outlineLevel="1" x14ac:dyDescent="0.2">
      <c r="A2736" s="157"/>
      <c r="B2736" s="158"/>
      <c r="C2736" s="271" t="s">
        <v>2288</v>
      </c>
      <c r="D2736" s="272"/>
      <c r="E2736" s="272"/>
      <c r="F2736" s="272"/>
      <c r="G2736" s="272"/>
      <c r="H2736" s="159"/>
      <c r="I2736" s="159"/>
      <c r="J2736" s="159"/>
      <c r="K2736" s="159"/>
      <c r="L2736" s="159"/>
      <c r="M2736" s="159"/>
      <c r="N2736" s="159"/>
      <c r="O2736" s="159"/>
      <c r="P2736" s="159"/>
      <c r="Q2736" s="159"/>
      <c r="R2736" s="159"/>
      <c r="S2736" s="159"/>
      <c r="T2736" s="159"/>
      <c r="U2736" s="159"/>
      <c r="V2736" s="159"/>
      <c r="W2736" s="159"/>
      <c r="X2736" s="159"/>
      <c r="Y2736" s="150"/>
      <c r="Z2736" s="150"/>
      <c r="AA2736" s="150"/>
      <c r="AB2736" s="150"/>
      <c r="AC2736" s="150"/>
      <c r="AD2736" s="150"/>
      <c r="AE2736" s="150"/>
      <c r="AF2736" s="150"/>
      <c r="AG2736" s="150" t="s">
        <v>206</v>
      </c>
      <c r="AH2736" s="150"/>
      <c r="AI2736" s="150"/>
      <c r="AJ2736" s="150"/>
      <c r="AK2736" s="150"/>
      <c r="AL2736" s="150"/>
      <c r="AM2736" s="150"/>
      <c r="AN2736" s="150"/>
      <c r="AO2736" s="150"/>
      <c r="AP2736" s="150"/>
      <c r="AQ2736" s="150"/>
      <c r="AR2736" s="150"/>
      <c r="AS2736" s="150"/>
      <c r="AT2736" s="150"/>
      <c r="AU2736" s="150"/>
      <c r="AV2736" s="150"/>
      <c r="AW2736" s="150"/>
      <c r="AX2736" s="150"/>
      <c r="AY2736" s="150"/>
      <c r="AZ2736" s="150"/>
      <c r="BA2736" s="150"/>
      <c r="BB2736" s="150"/>
      <c r="BC2736" s="150"/>
      <c r="BD2736" s="150"/>
      <c r="BE2736" s="150"/>
      <c r="BF2736" s="150"/>
      <c r="BG2736" s="150"/>
      <c r="BH2736" s="150"/>
    </row>
    <row r="2737" spans="1:60" outlineLevel="1" x14ac:dyDescent="0.2">
      <c r="A2737" s="167">
        <v>413</v>
      </c>
      <c r="B2737" s="168" t="s">
        <v>2289</v>
      </c>
      <c r="C2737" s="184" t="s">
        <v>2290</v>
      </c>
      <c r="D2737" s="169" t="s">
        <v>420</v>
      </c>
      <c r="E2737" s="170">
        <v>1</v>
      </c>
      <c r="F2737" s="171">
        <v>93960</v>
      </c>
      <c r="G2737" s="172">
        <f>ROUND(E2737*F2737,2)</f>
        <v>93960</v>
      </c>
      <c r="H2737" s="171">
        <v>0</v>
      </c>
      <c r="I2737" s="172">
        <f>ROUND(E2737*H2737,2)</f>
        <v>0</v>
      </c>
      <c r="J2737" s="171">
        <v>93960</v>
      </c>
      <c r="K2737" s="172">
        <f>ROUND(E2737*J2737,2)</f>
        <v>93960</v>
      </c>
      <c r="L2737" s="172">
        <v>21</v>
      </c>
      <c r="M2737" s="172">
        <f>G2737*(1+L2737/100)</f>
        <v>113691.59999999999</v>
      </c>
      <c r="N2737" s="172">
        <v>0</v>
      </c>
      <c r="O2737" s="172">
        <f>ROUND(E2737*N2737,2)</f>
        <v>0</v>
      </c>
      <c r="P2737" s="172">
        <v>0</v>
      </c>
      <c r="Q2737" s="172">
        <f>ROUND(E2737*P2737,2)</f>
        <v>0</v>
      </c>
      <c r="R2737" s="172"/>
      <c r="S2737" s="172" t="s">
        <v>438</v>
      </c>
      <c r="T2737" s="173" t="s">
        <v>202</v>
      </c>
      <c r="U2737" s="159">
        <v>0</v>
      </c>
      <c r="V2737" s="159">
        <f>ROUND(E2737*U2737,2)</f>
        <v>0</v>
      </c>
      <c r="W2737" s="159"/>
      <c r="X2737" s="159" t="s">
        <v>242</v>
      </c>
      <c r="Y2737" s="150"/>
      <c r="Z2737" s="150"/>
      <c r="AA2737" s="150"/>
      <c r="AB2737" s="150"/>
      <c r="AC2737" s="150"/>
      <c r="AD2737" s="150"/>
      <c r="AE2737" s="150"/>
      <c r="AF2737" s="150"/>
      <c r="AG2737" s="150" t="s">
        <v>243</v>
      </c>
      <c r="AH2737" s="150"/>
      <c r="AI2737" s="150"/>
      <c r="AJ2737" s="150"/>
      <c r="AK2737" s="150"/>
      <c r="AL2737" s="150"/>
      <c r="AM2737" s="150"/>
      <c r="AN2737" s="150"/>
      <c r="AO2737" s="150"/>
      <c r="AP2737" s="150"/>
      <c r="AQ2737" s="150"/>
      <c r="AR2737" s="150"/>
      <c r="AS2737" s="150"/>
      <c r="AT2737" s="150"/>
      <c r="AU2737" s="150"/>
      <c r="AV2737" s="150"/>
      <c r="AW2737" s="150"/>
      <c r="AX2737" s="150"/>
      <c r="AY2737" s="150"/>
      <c r="AZ2737" s="150"/>
      <c r="BA2737" s="150"/>
      <c r="BB2737" s="150"/>
      <c r="BC2737" s="150"/>
      <c r="BD2737" s="150"/>
      <c r="BE2737" s="150"/>
      <c r="BF2737" s="150"/>
      <c r="BG2737" s="150"/>
      <c r="BH2737" s="150"/>
    </row>
    <row r="2738" spans="1:60" outlineLevel="1" x14ac:dyDescent="0.2">
      <c r="A2738" s="157"/>
      <c r="B2738" s="158"/>
      <c r="C2738" s="262" t="s">
        <v>2291</v>
      </c>
      <c r="D2738" s="263"/>
      <c r="E2738" s="263"/>
      <c r="F2738" s="263"/>
      <c r="G2738" s="263"/>
      <c r="H2738" s="159"/>
      <c r="I2738" s="159"/>
      <c r="J2738" s="159"/>
      <c r="K2738" s="159"/>
      <c r="L2738" s="159"/>
      <c r="M2738" s="159"/>
      <c r="N2738" s="159"/>
      <c r="O2738" s="159"/>
      <c r="P2738" s="159"/>
      <c r="Q2738" s="159"/>
      <c r="R2738" s="159"/>
      <c r="S2738" s="159"/>
      <c r="T2738" s="159"/>
      <c r="U2738" s="159"/>
      <c r="V2738" s="159"/>
      <c r="W2738" s="159"/>
      <c r="X2738" s="159"/>
      <c r="Y2738" s="150"/>
      <c r="Z2738" s="150"/>
      <c r="AA2738" s="150"/>
      <c r="AB2738" s="150"/>
      <c r="AC2738" s="150"/>
      <c r="AD2738" s="150"/>
      <c r="AE2738" s="150"/>
      <c r="AF2738" s="150"/>
      <c r="AG2738" s="150" t="s">
        <v>206</v>
      </c>
      <c r="AH2738" s="150"/>
      <c r="AI2738" s="150"/>
      <c r="AJ2738" s="150"/>
      <c r="AK2738" s="150"/>
      <c r="AL2738" s="150"/>
      <c r="AM2738" s="150"/>
      <c r="AN2738" s="150"/>
      <c r="AO2738" s="150"/>
      <c r="AP2738" s="150"/>
      <c r="AQ2738" s="150"/>
      <c r="AR2738" s="150"/>
      <c r="AS2738" s="150"/>
      <c r="AT2738" s="150"/>
      <c r="AU2738" s="150"/>
      <c r="AV2738" s="150"/>
      <c r="AW2738" s="150"/>
      <c r="AX2738" s="150"/>
      <c r="AY2738" s="150"/>
      <c r="AZ2738" s="150"/>
      <c r="BA2738" s="150"/>
      <c r="BB2738" s="150"/>
      <c r="BC2738" s="150"/>
      <c r="BD2738" s="150"/>
      <c r="BE2738" s="150"/>
      <c r="BF2738" s="150"/>
      <c r="BG2738" s="150"/>
      <c r="BH2738" s="150"/>
    </row>
    <row r="2739" spans="1:60" outlineLevel="1" x14ac:dyDescent="0.2">
      <c r="A2739" s="167">
        <v>414</v>
      </c>
      <c r="B2739" s="168" t="s">
        <v>2292</v>
      </c>
      <c r="C2739" s="184" t="s">
        <v>2293</v>
      </c>
      <c r="D2739" s="169" t="s">
        <v>420</v>
      </c>
      <c r="E2739" s="170">
        <v>1</v>
      </c>
      <c r="F2739" s="171">
        <v>32390</v>
      </c>
      <c r="G2739" s="172">
        <f>ROUND(E2739*F2739,2)</f>
        <v>32390</v>
      </c>
      <c r="H2739" s="171">
        <v>0</v>
      </c>
      <c r="I2739" s="172">
        <f>ROUND(E2739*H2739,2)</f>
        <v>0</v>
      </c>
      <c r="J2739" s="171">
        <v>32390</v>
      </c>
      <c r="K2739" s="172">
        <f>ROUND(E2739*J2739,2)</f>
        <v>32390</v>
      </c>
      <c r="L2739" s="172">
        <v>21</v>
      </c>
      <c r="M2739" s="172">
        <f>G2739*(1+L2739/100)</f>
        <v>39191.9</v>
      </c>
      <c r="N2739" s="172">
        <v>0</v>
      </c>
      <c r="O2739" s="172">
        <f>ROUND(E2739*N2739,2)</f>
        <v>0</v>
      </c>
      <c r="P2739" s="172">
        <v>0</v>
      </c>
      <c r="Q2739" s="172">
        <f>ROUND(E2739*P2739,2)</f>
        <v>0</v>
      </c>
      <c r="R2739" s="172"/>
      <c r="S2739" s="172" t="s">
        <v>438</v>
      </c>
      <c r="T2739" s="173" t="s">
        <v>202</v>
      </c>
      <c r="U2739" s="159">
        <v>0</v>
      </c>
      <c r="V2739" s="159">
        <f>ROUND(E2739*U2739,2)</f>
        <v>0</v>
      </c>
      <c r="W2739" s="159"/>
      <c r="X2739" s="159" t="s">
        <v>242</v>
      </c>
      <c r="Y2739" s="150"/>
      <c r="Z2739" s="150"/>
      <c r="AA2739" s="150"/>
      <c r="AB2739" s="150"/>
      <c r="AC2739" s="150"/>
      <c r="AD2739" s="150"/>
      <c r="AE2739" s="150"/>
      <c r="AF2739" s="150"/>
      <c r="AG2739" s="150" t="s">
        <v>243</v>
      </c>
      <c r="AH2739" s="150"/>
      <c r="AI2739" s="150"/>
      <c r="AJ2739" s="150"/>
      <c r="AK2739" s="150"/>
      <c r="AL2739" s="150"/>
      <c r="AM2739" s="150"/>
      <c r="AN2739" s="150"/>
      <c r="AO2739" s="150"/>
      <c r="AP2739" s="150"/>
      <c r="AQ2739" s="150"/>
      <c r="AR2739" s="150"/>
      <c r="AS2739" s="150"/>
      <c r="AT2739" s="150"/>
      <c r="AU2739" s="150"/>
      <c r="AV2739" s="150"/>
      <c r="AW2739" s="150"/>
      <c r="AX2739" s="150"/>
      <c r="AY2739" s="150"/>
      <c r="AZ2739" s="150"/>
      <c r="BA2739" s="150"/>
      <c r="BB2739" s="150"/>
      <c r="BC2739" s="150"/>
      <c r="BD2739" s="150"/>
      <c r="BE2739" s="150"/>
      <c r="BF2739" s="150"/>
      <c r="BG2739" s="150"/>
      <c r="BH2739" s="150"/>
    </row>
    <row r="2740" spans="1:60" outlineLevel="1" x14ac:dyDescent="0.2">
      <c r="A2740" s="157"/>
      <c r="B2740" s="158"/>
      <c r="C2740" s="262" t="s">
        <v>2294</v>
      </c>
      <c r="D2740" s="263"/>
      <c r="E2740" s="263"/>
      <c r="F2740" s="263"/>
      <c r="G2740" s="263"/>
      <c r="H2740" s="159"/>
      <c r="I2740" s="159"/>
      <c r="J2740" s="159"/>
      <c r="K2740" s="159"/>
      <c r="L2740" s="159"/>
      <c r="M2740" s="159"/>
      <c r="N2740" s="159"/>
      <c r="O2740" s="159"/>
      <c r="P2740" s="159"/>
      <c r="Q2740" s="159"/>
      <c r="R2740" s="159"/>
      <c r="S2740" s="159"/>
      <c r="T2740" s="159"/>
      <c r="U2740" s="159"/>
      <c r="V2740" s="159"/>
      <c r="W2740" s="159"/>
      <c r="X2740" s="159"/>
      <c r="Y2740" s="150"/>
      <c r="Z2740" s="150"/>
      <c r="AA2740" s="150"/>
      <c r="AB2740" s="150"/>
      <c r="AC2740" s="150"/>
      <c r="AD2740" s="150"/>
      <c r="AE2740" s="150"/>
      <c r="AF2740" s="150"/>
      <c r="AG2740" s="150" t="s">
        <v>206</v>
      </c>
      <c r="AH2740" s="150"/>
      <c r="AI2740" s="150"/>
      <c r="AJ2740" s="150"/>
      <c r="AK2740" s="150"/>
      <c r="AL2740" s="150"/>
      <c r="AM2740" s="150"/>
      <c r="AN2740" s="150"/>
      <c r="AO2740" s="150"/>
      <c r="AP2740" s="150"/>
      <c r="AQ2740" s="150"/>
      <c r="AR2740" s="150"/>
      <c r="AS2740" s="150"/>
      <c r="AT2740" s="150"/>
      <c r="AU2740" s="150"/>
      <c r="AV2740" s="150"/>
      <c r="AW2740" s="150"/>
      <c r="AX2740" s="150"/>
      <c r="AY2740" s="150"/>
      <c r="AZ2740" s="150"/>
      <c r="BA2740" s="150"/>
      <c r="BB2740" s="150"/>
      <c r="BC2740" s="150"/>
      <c r="BD2740" s="150"/>
      <c r="BE2740" s="150"/>
      <c r="BF2740" s="150"/>
      <c r="BG2740" s="150"/>
      <c r="BH2740" s="150"/>
    </row>
    <row r="2741" spans="1:60" outlineLevel="1" x14ac:dyDescent="0.2">
      <c r="A2741" s="157"/>
      <c r="B2741" s="158"/>
      <c r="C2741" s="271" t="s">
        <v>2295</v>
      </c>
      <c r="D2741" s="272"/>
      <c r="E2741" s="272"/>
      <c r="F2741" s="272"/>
      <c r="G2741" s="272"/>
      <c r="H2741" s="159"/>
      <c r="I2741" s="159"/>
      <c r="J2741" s="159"/>
      <c r="K2741" s="159"/>
      <c r="L2741" s="159"/>
      <c r="M2741" s="159"/>
      <c r="N2741" s="159"/>
      <c r="O2741" s="159"/>
      <c r="P2741" s="159"/>
      <c r="Q2741" s="159"/>
      <c r="R2741" s="159"/>
      <c r="S2741" s="159"/>
      <c r="T2741" s="159"/>
      <c r="U2741" s="159"/>
      <c r="V2741" s="159"/>
      <c r="W2741" s="159"/>
      <c r="X2741" s="159"/>
      <c r="Y2741" s="150"/>
      <c r="Z2741" s="150"/>
      <c r="AA2741" s="150"/>
      <c r="AB2741" s="150"/>
      <c r="AC2741" s="150"/>
      <c r="AD2741" s="150"/>
      <c r="AE2741" s="150"/>
      <c r="AF2741" s="150"/>
      <c r="AG2741" s="150" t="s">
        <v>206</v>
      </c>
      <c r="AH2741" s="150"/>
      <c r="AI2741" s="150"/>
      <c r="AJ2741" s="150"/>
      <c r="AK2741" s="150"/>
      <c r="AL2741" s="150"/>
      <c r="AM2741" s="150"/>
      <c r="AN2741" s="150"/>
      <c r="AO2741" s="150"/>
      <c r="AP2741" s="150"/>
      <c r="AQ2741" s="150"/>
      <c r="AR2741" s="150"/>
      <c r="AS2741" s="150"/>
      <c r="AT2741" s="150"/>
      <c r="AU2741" s="150"/>
      <c r="AV2741" s="150"/>
      <c r="AW2741" s="150"/>
      <c r="AX2741" s="150"/>
      <c r="AY2741" s="150"/>
      <c r="AZ2741" s="150"/>
      <c r="BA2741" s="150"/>
      <c r="BB2741" s="150"/>
      <c r="BC2741" s="150"/>
      <c r="BD2741" s="150"/>
      <c r="BE2741" s="150"/>
      <c r="BF2741" s="150"/>
      <c r="BG2741" s="150"/>
      <c r="BH2741" s="150"/>
    </row>
    <row r="2742" spans="1:60" ht="22.5" outlineLevel="1" x14ac:dyDescent="0.2">
      <c r="A2742" s="175">
        <v>415</v>
      </c>
      <c r="B2742" s="176" t="s">
        <v>2296</v>
      </c>
      <c r="C2742" s="185" t="s">
        <v>2297</v>
      </c>
      <c r="D2742" s="177" t="s">
        <v>420</v>
      </c>
      <c r="E2742" s="178">
        <v>1</v>
      </c>
      <c r="F2742" s="179">
        <v>19850</v>
      </c>
      <c r="G2742" s="180">
        <f>ROUND(E2742*F2742,2)</f>
        <v>19850</v>
      </c>
      <c r="H2742" s="179">
        <v>0</v>
      </c>
      <c r="I2742" s="180">
        <f>ROUND(E2742*H2742,2)</f>
        <v>0</v>
      </c>
      <c r="J2742" s="179">
        <v>19850</v>
      </c>
      <c r="K2742" s="180">
        <f>ROUND(E2742*J2742,2)</f>
        <v>19850</v>
      </c>
      <c r="L2742" s="180">
        <v>21</v>
      </c>
      <c r="M2742" s="180">
        <f>G2742*(1+L2742/100)</f>
        <v>24018.5</v>
      </c>
      <c r="N2742" s="180">
        <v>0</v>
      </c>
      <c r="O2742" s="180">
        <f>ROUND(E2742*N2742,2)</f>
        <v>0</v>
      </c>
      <c r="P2742" s="180">
        <v>0</v>
      </c>
      <c r="Q2742" s="180">
        <f>ROUND(E2742*P2742,2)</f>
        <v>0</v>
      </c>
      <c r="R2742" s="180"/>
      <c r="S2742" s="180" t="s">
        <v>438</v>
      </c>
      <c r="T2742" s="181" t="s">
        <v>202</v>
      </c>
      <c r="U2742" s="159">
        <v>0</v>
      </c>
      <c r="V2742" s="159">
        <f>ROUND(E2742*U2742,2)</f>
        <v>0</v>
      </c>
      <c r="W2742" s="159"/>
      <c r="X2742" s="159" t="s">
        <v>242</v>
      </c>
      <c r="Y2742" s="150"/>
      <c r="Z2742" s="150"/>
      <c r="AA2742" s="150"/>
      <c r="AB2742" s="150"/>
      <c r="AC2742" s="150"/>
      <c r="AD2742" s="150"/>
      <c r="AE2742" s="150"/>
      <c r="AF2742" s="150"/>
      <c r="AG2742" s="150" t="s">
        <v>243</v>
      </c>
      <c r="AH2742" s="150"/>
      <c r="AI2742" s="150"/>
      <c r="AJ2742" s="150"/>
      <c r="AK2742" s="150"/>
      <c r="AL2742" s="150"/>
      <c r="AM2742" s="150"/>
      <c r="AN2742" s="150"/>
      <c r="AO2742" s="150"/>
      <c r="AP2742" s="150"/>
      <c r="AQ2742" s="150"/>
      <c r="AR2742" s="150"/>
      <c r="AS2742" s="150"/>
      <c r="AT2742" s="150"/>
      <c r="AU2742" s="150"/>
      <c r="AV2742" s="150"/>
      <c r="AW2742" s="150"/>
      <c r="AX2742" s="150"/>
      <c r="AY2742" s="150"/>
      <c r="AZ2742" s="150"/>
      <c r="BA2742" s="150"/>
      <c r="BB2742" s="150"/>
      <c r="BC2742" s="150"/>
      <c r="BD2742" s="150"/>
      <c r="BE2742" s="150"/>
      <c r="BF2742" s="150"/>
      <c r="BG2742" s="150"/>
      <c r="BH2742" s="150"/>
    </row>
    <row r="2743" spans="1:60" ht="22.5" outlineLevel="1" x14ac:dyDescent="0.2">
      <c r="A2743" s="167">
        <v>416</v>
      </c>
      <c r="B2743" s="168" t="s">
        <v>2298</v>
      </c>
      <c r="C2743" s="184" t="s">
        <v>2299</v>
      </c>
      <c r="D2743" s="169" t="s">
        <v>420</v>
      </c>
      <c r="E2743" s="170">
        <v>1</v>
      </c>
      <c r="F2743" s="171">
        <v>70990</v>
      </c>
      <c r="G2743" s="172">
        <f>ROUND(E2743*F2743,2)</f>
        <v>70990</v>
      </c>
      <c r="H2743" s="171">
        <v>0</v>
      </c>
      <c r="I2743" s="172">
        <f>ROUND(E2743*H2743,2)</f>
        <v>0</v>
      </c>
      <c r="J2743" s="171">
        <v>70990</v>
      </c>
      <c r="K2743" s="172">
        <f>ROUND(E2743*J2743,2)</f>
        <v>70990</v>
      </c>
      <c r="L2743" s="172">
        <v>21</v>
      </c>
      <c r="M2743" s="172">
        <f>G2743*(1+L2743/100)</f>
        <v>85897.9</v>
      </c>
      <c r="N2743" s="172">
        <v>0</v>
      </c>
      <c r="O2743" s="172">
        <f>ROUND(E2743*N2743,2)</f>
        <v>0</v>
      </c>
      <c r="P2743" s="172">
        <v>0</v>
      </c>
      <c r="Q2743" s="172">
        <f>ROUND(E2743*P2743,2)</f>
        <v>0</v>
      </c>
      <c r="R2743" s="172"/>
      <c r="S2743" s="172" t="s">
        <v>438</v>
      </c>
      <c r="T2743" s="173" t="s">
        <v>202</v>
      </c>
      <c r="U2743" s="159">
        <v>0</v>
      </c>
      <c r="V2743" s="159">
        <f>ROUND(E2743*U2743,2)</f>
        <v>0</v>
      </c>
      <c r="W2743" s="159"/>
      <c r="X2743" s="159" t="s">
        <v>242</v>
      </c>
      <c r="Y2743" s="150"/>
      <c r="Z2743" s="150"/>
      <c r="AA2743" s="150"/>
      <c r="AB2743" s="150"/>
      <c r="AC2743" s="150"/>
      <c r="AD2743" s="150"/>
      <c r="AE2743" s="150"/>
      <c r="AF2743" s="150"/>
      <c r="AG2743" s="150" t="s">
        <v>243</v>
      </c>
      <c r="AH2743" s="150"/>
      <c r="AI2743" s="150"/>
      <c r="AJ2743" s="150"/>
      <c r="AK2743" s="150"/>
      <c r="AL2743" s="150"/>
      <c r="AM2743" s="150"/>
      <c r="AN2743" s="150"/>
      <c r="AO2743" s="150"/>
      <c r="AP2743" s="150"/>
      <c r="AQ2743" s="150"/>
      <c r="AR2743" s="150"/>
      <c r="AS2743" s="150"/>
      <c r="AT2743" s="150"/>
      <c r="AU2743" s="150"/>
      <c r="AV2743" s="150"/>
      <c r="AW2743" s="150"/>
      <c r="AX2743" s="150"/>
      <c r="AY2743" s="150"/>
      <c r="AZ2743" s="150"/>
      <c r="BA2743" s="150"/>
      <c r="BB2743" s="150"/>
      <c r="BC2743" s="150"/>
      <c r="BD2743" s="150"/>
      <c r="BE2743" s="150"/>
      <c r="BF2743" s="150"/>
      <c r="BG2743" s="150"/>
      <c r="BH2743" s="150"/>
    </row>
    <row r="2744" spans="1:60" outlineLevel="1" x14ac:dyDescent="0.2">
      <c r="A2744" s="157"/>
      <c r="B2744" s="158"/>
      <c r="C2744" s="262" t="s">
        <v>2300</v>
      </c>
      <c r="D2744" s="263"/>
      <c r="E2744" s="263"/>
      <c r="F2744" s="263"/>
      <c r="G2744" s="263"/>
      <c r="H2744" s="159"/>
      <c r="I2744" s="159"/>
      <c r="J2744" s="159"/>
      <c r="K2744" s="159"/>
      <c r="L2744" s="159"/>
      <c r="M2744" s="159"/>
      <c r="N2744" s="159"/>
      <c r="O2744" s="159"/>
      <c r="P2744" s="159"/>
      <c r="Q2744" s="159"/>
      <c r="R2744" s="159"/>
      <c r="S2744" s="159"/>
      <c r="T2744" s="159"/>
      <c r="U2744" s="159"/>
      <c r="V2744" s="159"/>
      <c r="W2744" s="159"/>
      <c r="X2744" s="159"/>
      <c r="Y2744" s="150"/>
      <c r="Z2744" s="150"/>
      <c r="AA2744" s="150"/>
      <c r="AB2744" s="150"/>
      <c r="AC2744" s="150"/>
      <c r="AD2744" s="150"/>
      <c r="AE2744" s="150"/>
      <c r="AF2744" s="150"/>
      <c r="AG2744" s="150" t="s">
        <v>206</v>
      </c>
      <c r="AH2744" s="150"/>
      <c r="AI2744" s="150"/>
      <c r="AJ2744" s="150"/>
      <c r="AK2744" s="150"/>
      <c r="AL2744" s="150"/>
      <c r="AM2744" s="150"/>
      <c r="AN2744" s="150"/>
      <c r="AO2744" s="150"/>
      <c r="AP2744" s="150"/>
      <c r="AQ2744" s="150"/>
      <c r="AR2744" s="150"/>
      <c r="AS2744" s="150"/>
      <c r="AT2744" s="150"/>
      <c r="AU2744" s="150"/>
      <c r="AV2744" s="150"/>
      <c r="AW2744" s="150"/>
      <c r="AX2744" s="150"/>
      <c r="AY2744" s="150"/>
      <c r="AZ2744" s="150"/>
      <c r="BA2744" s="174" t="str">
        <f>C2744</f>
        <v>mycí koše 500x500 mm, horní i dolní mycí i oplachová ramena, dvojité mycí čerpadlo, termostop, samočistící</v>
      </c>
      <c r="BB2744" s="150"/>
      <c r="BC2744" s="150"/>
      <c r="BD2744" s="150"/>
      <c r="BE2744" s="150"/>
      <c r="BF2744" s="150"/>
      <c r="BG2744" s="150"/>
      <c r="BH2744" s="150"/>
    </row>
    <row r="2745" spans="1:60" outlineLevel="1" x14ac:dyDescent="0.2">
      <c r="A2745" s="157"/>
      <c r="B2745" s="158"/>
      <c r="C2745" s="271" t="s">
        <v>2301</v>
      </c>
      <c r="D2745" s="272"/>
      <c r="E2745" s="272"/>
      <c r="F2745" s="272"/>
      <c r="G2745" s="272"/>
      <c r="H2745" s="159"/>
      <c r="I2745" s="159"/>
      <c r="J2745" s="159"/>
      <c r="K2745" s="159"/>
      <c r="L2745" s="159"/>
      <c r="M2745" s="159"/>
      <c r="N2745" s="159"/>
      <c r="O2745" s="159"/>
      <c r="P2745" s="159"/>
      <c r="Q2745" s="159"/>
      <c r="R2745" s="159"/>
      <c r="S2745" s="159"/>
      <c r="T2745" s="159"/>
      <c r="U2745" s="159"/>
      <c r="V2745" s="159"/>
      <c r="W2745" s="159"/>
      <c r="X2745" s="159"/>
      <c r="Y2745" s="150"/>
      <c r="Z2745" s="150"/>
      <c r="AA2745" s="150"/>
      <c r="AB2745" s="150"/>
      <c r="AC2745" s="150"/>
      <c r="AD2745" s="150"/>
      <c r="AE2745" s="150"/>
      <c r="AF2745" s="150"/>
      <c r="AG2745" s="150" t="s">
        <v>206</v>
      </c>
      <c r="AH2745" s="150"/>
      <c r="AI2745" s="150"/>
      <c r="AJ2745" s="150"/>
      <c r="AK2745" s="150"/>
      <c r="AL2745" s="150"/>
      <c r="AM2745" s="150"/>
      <c r="AN2745" s="150"/>
      <c r="AO2745" s="150"/>
      <c r="AP2745" s="150"/>
      <c r="AQ2745" s="150"/>
      <c r="AR2745" s="150"/>
      <c r="AS2745" s="150"/>
      <c r="AT2745" s="150"/>
      <c r="AU2745" s="150"/>
      <c r="AV2745" s="150"/>
      <c r="AW2745" s="150"/>
      <c r="AX2745" s="150"/>
      <c r="AY2745" s="150"/>
      <c r="AZ2745" s="150"/>
      <c r="BA2745" s="150"/>
      <c r="BB2745" s="150"/>
      <c r="BC2745" s="150"/>
      <c r="BD2745" s="150"/>
      <c r="BE2745" s="150"/>
      <c r="BF2745" s="150"/>
      <c r="BG2745" s="150"/>
      <c r="BH2745" s="150"/>
    </row>
    <row r="2746" spans="1:60" outlineLevel="1" x14ac:dyDescent="0.2">
      <c r="A2746" s="157"/>
      <c r="B2746" s="158"/>
      <c r="C2746" s="271" t="s">
        <v>2302</v>
      </c>
      <c r="D2746" s="272"/>
      <c r="E2746" s="272"/>
      <c r="F2746" s="272"/>
      <c r="G2746" s="272"/>
      <c r="H2746" s="159"/>
      <c r="I2746" s="159"/>
      <c r="J2746" s="159"/>
      <c r="K2746" s="159"/>
      <c r="L2746" s="159"/>
      <c r="M2746" s="159"/>
      <c r="N2746" s="159"/>
      <c r="O2746" s="159"/>
      <c r="P2746" s="159"/>
      <c r="Q2746" s="159"/>
      <c r="R2746" s="159"/>
      <c r="S2746" s="159"/>
      <c r="T2746" s="159"/>
      <c r="U2746" s="159"/>
      <c r="V2746" s="159"/>
      <c r="W2746" s="159"/>
      <c r="X2746" s="159"/>
      <c r="Y2746" s="150"/>
      <c r="Z2746" s="150"/>
      <c r="AA2746" s="150"/>
      <c r="AB2746" s="150"/>
      <c r="AC2746" s="150"/>
      <c r="AD2746" s="150"/>
      <c r="AE2746" s="150"/>
      <c r="AF2746" s="150"/>
      <c r="AG2746" s="150" t="s">
        <v>206</v>
      </c>
      <c r="AH2746" s="150"/>
      <c r="AI2746" s="150"/>
      <c r="AJ2746" s="150"/>
      <c r="AK2746" s="150"/>
      <c r="AL2746" s="150"/>
      <c r="AM2746" s="150"/>
      <c r="AN2746" s="150"/>
      <c r="AO2746" s="150"/>
      <c r="AP2746" s="150"/>
      <c r="AQ2746" s="150"/>
      <c r="AR2746" s="150"/>
      <c r="AS2746" s="150"/>
      <c r="AT2746" s="150"/>
      <c r="AU2746" s="150"/>
      <c r="AV2746" s="150"/>
      <c r="AW2746" s="150"/>
      <c r="AX2746" s="150"/>
      <c r="AY2746" s="150"/>
      <c r="AZ2746" s="150"/>
      <c r="BA2746" s="150"/>
      <c r="BB2746" s="150"/>
      <c r="BC2746" s="150"/>
      <c r="BD2746" s="150"/>
      <c r="BE2746" s="150"/>
      <c r="BF2746" s="150"/>
      <c r="BG2746" s="150"/>
      <c r="BH2746" s="150"/>
    </row>
    <row r="2747" spans="1:60" outlineLevel="1" x14ac:dyDescent="0.2">
      <c r="A2747" s="167">
        <v>417</v>
      </c>
      <c r="B2747" s="168" t="s">
        <v>2303</v>
      </c>
      <c r="C2747" s="184" t="s">
        <v>2304</v>
      </c>
      <c r="D2747" s="169" t="s">
        <v>420</v>
      </c>
      <c r="E2747" s="170">
        <v>1</v>
      </c>
      <c r="F2747" s="171">
        <v>9810</v>
      </c>
      <c r="G2747" s="172">
        <f>ROUND(E2747*F2747,2)</f>
        <v>9810</v>
      </c>
      <c r="H2747" s="171">
        <v>0</v>
      </c>
      <c r="I2747" s="172">
        <f>ROUND(E2747*H2747,2)</f>
        <v>0</v>
      </c>
      <c r="J2747" s="171">
        <v>9810</v>
      </c>
      <c r="K2747" s="172">
        <f>ROUND(E2747*J2747,2)</f>
        <v>9810</v>
      </c>
      <c r="L2747" s="172">
        <v>21</v>
      </c>
      <c r="M2747" s="172">
        <f>G2747*(1+L2747/100)</f>
        <v>11870.1</v>
      </c>
      <c r="N2747" s="172">
        <v>0</v>
      </c>
      <c r="O2747" s="172">
        <f>ROUND(E2747*N2747,2)</f>
        <v>0</v>
      </c>
      <c r="P2747" s="172">
        <v>0</v>
      </c>
      <c r="Q2747" s="172">
        <f>ROUND(E2747*P2747,2)</f>
        <v>0</v>
      </c>
      <c r="R2747" s="172"/>
      <c r="S2747" s="172" t="s">
        <v>438</v>
      </c>
      <c r="T2747" s="173" t="s">
        <v>202</v>
      </c>
      <c r="U2747" s="159">
        <v>0</v>
      </c>
      <c r="V2747" s="159">
        <f>ROUND(E2747*U2747,2)</f>
        <v>0</v>
      </c>
      <c r="W2747" s="159"/>
      <c r="X2747" s="159" t="s">
        <v>242</v>
      </c>
      <c r="Y2747" s="150"/>
      <c r="Z2747" s="150"/>
      <c r="AA2747" s="150"/>
      <c r="AB2747" s="150"/>
      <c r="AC2747" s="150"/>
      <c r="AD2747" s="150"/>
      <c r="AE2747" s="150"/>
      <c r="AF2747" s="150"/>
      <c r="AG2747" s="150" t="s">
        <v>243</v>
      </c>
      <c r="AH2747" s="150"/>
      <c r="AI2747" s="150"/>
      <c r="AJ2747" s="150"/>
      <c r="AK2747" s="150"/>
      <c r="AL2747" s="150"/>
      <c r="AM2747" s="150"/>
      <c r="AN2747" s="150"/>
      <c r="AO2747" s="150"/>
      <c r="AP2747" s="150"/>
      <c r="AQ2747" s="150"/>
      <c r="AR2747" s="150"/>
      <c r="AS2747" s="150"/>
      <c r="AT2747" s="150"/>
      <c r="AU2747" s="150"/>
      <c r="AV2747" s="150"/>
      <c r="AW2747" s="150"/>
      <c r="AX2747" s="150"/>
      <c r="AY2747" s="150"/>
      <c r="AZ2747" s="150"/>
      <c r="BA2747" s="150"/>
      <c r="BB2747" s="150"/>
      <c r="BC2747" s="150"/>
      <c r="BD2747" s="150"/>
      <c r="BE2747" s="150"/>
      <c r="BF2747" s="150"/>
      <c r="BG2747" s="150"/>
      <c r="BH2747" s="150"/>
    </row>
    <row r="2748" spans="1:60" outlineLevel="1" x14ac:dyDescent="0.2">
      <c r="A2748" s="157"/>
      <c r="B2748" s="158"/>
      <c r="C2748" s="262" t="s">
        <v>2305</v>
      </c>
      <c r="D2748" s="263"/>
      <c r="E2748" s="263"/>
      <c r="F2748" s="263"/>
      <c r="G2748" s="263"/>
      <c r="H2748" s="159"/>
      <c r="I2748" s="159"/>
      <c r="J2748" s="159"/>
      <c r="K2748" s="159"/>
      <c r="L2748" s="159"/>
      <c r="M2748" s="159"/>
      <c r="N2748" s="159"/>
      <c r="O2748" s="159"/>
      <c r="P2748" s="159"/>
      <c r="Q2748" s="159"/>
      <c r="R2748" s="159"/>
      <c r="S2748" s="159"/>
      <c r="T2748" s="159"/>
      <c r="U2748" s="159"/>
      <c r="V2748" s="159"/>
      <c r="W2748" s="159"/>
      <c r="X2748" s="159"/>
      <c r="Y2748" s="150"/>
      <c r="Z2748" s="150"/>
      <c r="AA2748" s="150"/>
      <c r="AB2748" s="150"/>
      <c r="AC2748" s="150"/>
      <c r="AD2748" s="150"/>
      <c r="AE2748" s="150"/>
      <c r="AF2748" s="150"/>
      <c r="AG2748" s="150" t="s">
        <v>206</v>
      </c>
      <c r="AH2748" s="150"/>
      <c r="AI2748" s="150"/>
      <c r="AJ2748" s="150"/>
      <c r="AK2748" s="150"/>
      <c r="AL2748" s="150"/>
      <c r="AM2748" s="150"/>
      <c r="AN2748" s="150"/>
      <c r="AO2748" s="150"/>
      <c r="AP2748" s="150"/>
      <c r="AQ2748" s="150"/>
      <c r="AR2748" s="150"/>
      <c r="AS2748" s="150"/>
      <c r="AT2748" s="150"/>
      <c r="AU2748" s="150"/>
      <c r="AV2748" s="150"/>
      <c r="AW2748" s="150"/>
      <c r="AX2748" s="150"/>
      <c r="AY2748" s="150"/>
      <c r="AZ2748" s="150"/>
      <c r="BA2748" s="150"/>
      <c r="BB2748" s="150"/>
      <c r="BC2748" s="150"/>
      <c r="BD2748" s="150"/>
      <c r="BE2748" s="150"/>
      <c r="BF2748" s="150"/>
      <c r="BG2748" s="150"/>
      <c r="BH2748" s="150"/>
    </row>
    <row r="2749" spans="1:60" outlineLevel="1" x14ac:dyDescent="0.2">
      <c r="A2749" s="175">
        <v>418</v>
      </c>
      <c r="B2749" s="176" t="s">
        <v>2306</v>
      </c>
      <c r="C2749" s="185" t="s">
        <v>2307</v>
      </c>
      <c r="D2749" s="177" t="s">
        <v>420</v>
      </c>
      <c r="E2749" s="178">
        <v>1</v>
      </c>
      <c r="F2749" s="179">
        <v>3130</v>
      </c>
      <c r="G2749" s="180">
        <f>ROUND(E2749*F2749,2)</f>
        <v>3130</v>
      </c>
      <c r="H2749" s="179">
        <v>0</v>
      </c>
      <c r="I2749" s="180">
        <f>ROUND(E2749*H2749,2)</f>
        <v>0</v>
      </c>
      <c r="J2749" s="179">
        <v>3130</v>
      </c>
      <c r="K2749" s="180">
        <f>ROUND(E2749*J2749,2)</f>
        <v>3130</v>
      </c>
      <c r="L2749" s="180">
        <v>21</v>
      </c>
      <c r="M2749" s="180">
        <f>G2749*(1+L2749/100)</f>
        <v>3787.2999999999997</v>
      </c>
      <c r="N2749" s="180">
        <v>0</v>
      </c>
      <c r="O2749" s="180">
        <f>ROUND(E2749*N2749,2)</f>
        <v>0</v>
      </c>
      <c r="P2749" s="180">
        <v>0</v>
      </c>
      <c r="Q2749" s="180">
        <f>ROUND(E2749*P2749,2)</f>
        <v>0</v>
      </c>
      <c r="R2749" s="180"/>
      <c r="S2749" s="180" t="s">
        <v>438</v>
      </c>
      <c r="T2749" s="181" t="s">
        <v>202</v>
      </c>
      <c r="U2749" s="159">
        <v>0</v>
      </c>
      <c r="V2749" s="159">
        <f>ROUND(E2749*U2749,2)</f>
        <v>0</v>
      </c>
      <c r="W2749" s="159"/>
      <c r="X2749" s="159" t="s">
        <v>242</v>
      </c>
      <c r="Y2749" s="150"/>
      <c r="Z2749" s="150"/>
      <c r="AA2749" s="150"/>
      <c r="AB2749" s="150"/>
      <c r="AC2749" s="150"/>
      <c r="AD2749" s="150"/>
      <c r="AE2749" s="150"/>
      <c r="AF2749" s="150"/>
      <c r="AG2749" s="150" t="s">
        <v>243</v>
      </c>
      <c r="AH2749" s="150"/>
      <c r="AI2749" s="150"/>
      <c r="AJ2749" s="150"/>
      <c r="AK2749" s="150"/>
      <c r="AL2749" s="150"/>
      <c r="AM2749" s="150"/>
      <c r="AN2749" s="150"/>
      <c r="AO2749" s="150"/>
      <c r="AP2749" s="150"/>
      <c r="AQ2749" s="150"/>
      <c r="AR2749" s="150"/>
      <c r="AS2749" s="150"/>
      <c r="AT2749" s="150"/>
      <c r="AU2749" s="150"/>
      <c r="AV2749" s="150"/>
      <c r="AW2749" s="150"/>
      <c r="AX2749" s="150"/>
      <c r="AY2749" s="150"/>
      <c r="AZ2749" s="150"/>
      <c r="BA2749" s="150"/>
      <c r="BB2749" s="150"/>
      <c r="BC2749" s="150"/>
      <c r="BD2749" s="150"/>
      <c r="BE2749" s="150"/>
      <c r="BF2749" s="150"/>
      <c r="BG2749" s="150"/>
      <c r="BH2749" s="150"/>
    </row>
    <row r="2750" spans="1:60" ht="22.5" outlineLevel="1" x14ac:dyDescent="0.2">
      <c r="A2750" s="167">
        <v>419</v>
      </c>
      <c r="B2750" s="168" t="s">
        <v>2308</v>
      </c>
      <c r="C2750" s="184" t="s">
        <v>2309</v>
      </c>
      <c r="D2750" s="169" t="s">
        <v>420</v>
      </c>
      <c r="E2750" s="170">
        <v>1</v>
      </c>
      <c r="F2750" s="171">
        <v>46450</v>
      </c>
      <c r="G2750" s="172">
        <f>ROUND(E2750*F2750,2)</f>
        <v>46450</v>
      </c>
      <c r="H2750" s="171">
        <v>0</v>
      </c>
      <c r="I2750" s="172">
        <f>ROUND(E2750*H2750,2)</f>
        <v>0</v>
      </c>
      <c r="J2750" s="171">
        <v>46450</v>
      </c>
      <c r="K2750" s="172">
        <f>ROUND(E2750*J2750,2)</f>
        <v>46450</v>
      </c>
      <c r="L2750" s="172">
        <v>21</v>
      </c>
      <c r="M2750" s="172">
        <f>G2750*(1+L2750/100)</f>
        <v>56204.5</v>
      </c>
      <c r="N2750" s="172">
        <v>0</v>
      </c>
      <c r="O2750" s="172">
        <f>ROUND(E2750*N2750,2)</f>
        <v>0</v>
      </c>
      <c r="P2750" s="172">
        <v>0</v>
      </c>
      <c r="Q2750" s="172">
        <f>ROUND(E2750*P2750,2)</f>
        <v>0</v>
      </c>
      <c r="R2750" s="172"/>
      <c r="S2750" s="172" t="s">
        <v>438</v>
      </c>
      <c r="T2750" s="173" t="s">
        <v>202</v>
      </c>
      <c r="U2750" s="159">
        <v>0</v>
      </c>
      <c r="V2750" s="159">
        <f>ROUND(E2750*U2750,2)</f>
        <v>0</v>
      </c>
      <c r="W2750" s="159"/>
      <c r="X2750" s="159" t="s">
        <v>242</v>
      </c>
      <c r="Y2750" s="150"/>
      <c r="Z2750" s="150"/>
      <c r="AA2750" s="150"/>
      <c r="AB2750" s="150"/>
      <c r="AC2750" s="150"/>
      <c r="AD2750" s="150"/>
      <c r="AE2750" s="150"/>
      <c r="AF2750" s="150"/>
      <c r="AG2750" s="150" t="s">
        <v>243</v>
      </c>
      <c r="AH2750" s="150"/>
      <c r="AI2750" s="150"/>
      <c r="AJ2750" s="150"/>
      <c r="AK2750" s="150"/>
      <c r="AL2750" s="150"/>
      <c r="AM2750" s="150"/>
      <c r="AN2750" s="150"/>
      <c r="AO2750" s="150"/>
      <c r="AP2750" s="150"/>
      <c r="AQ2750" s="150"/>
      <c r="AR2750" s="150"/>
      <c r="AS2750" s="150"/>
      <c r="AT2750" s="150"/>
      <c r="AU2750" s="150"/>
      <c r="AV2750" s="150"/>
      <c r="AW2750" s="150"/>
      <c r="AX2750" s="150"/>
      <c r="AY2750" s="150"/>
      <c r="AZ2750" s="150"/>
      <c r="BA2750" s="150"/>
      <c r="BB2750" s="150"/>
      <c r="BC2750" s="150"/>
      <c r="BD2750" s="150"/>
      <c r="BE2750" s="150"/>
      <c r="BF2750" s="150"/>
      <c r="BG2750" s="150"/>
      <c r="BH2750" s="150"/>
    </row>
    <row r="2751" spans="1:60" outlineLevel="1" x14ac:dyDescent="0.2">
      <c r="A2751" s="157"/>
      <c r="B2751" s="158"/>
      <c r="C2751" s="262" t="s">
        <v>2310</v>
      </c>
      <c r="D2751" s="263"/>
      <c r="E2751" s="263"/>
      <c r="F2751" s="263"/>
      <c r="G2751" s="263"/>
      <c r="H2751" s="159"/>
      <c r="I2751" s="159"/>
      <c r="J2751" s="159"/>
      <c r="K2751" s="159"/>
      <c r="L2751" s="159"/>
      <c r="M2751" s="159"/>
      <c r="N2751" s="159"/>
      <c r="O2751" s="159"/>
      <c r="P2751" s="159"/>
      <c r="Q2751" s="159"/>
      <c r="R2751" s="159"/>
      <c r="S2751" s="159"/>
      <c r="T2751" s="159"/>
      <c r="U2751" s="159"/>
      <c r="V2751" s="159"/>
      <c r="W2751" s="159"/>
      <c r="X2751" s="159"/>
      <c r="Y2751" s="150"/>
      <c r="Z2751" s="150"/>
      <c r="AA2751" s="150"/>
      <c r="AB2751" s="150"/>
      <c r="AC2751" s="150"/>
      <c r="AD2751" s="150"/>
      <c r="AE2751" s="150"/>
      <c r="AF2751" s="150"/>
      <c r="AG2751" s="150" t="s">
        <v>206</v>
      </c>
      <c r="AH2751" s="150"/>
      <c r="AI2751" s="150"/>
      <c r="AJ2751" s="150"/>
      <c r="AK2751" s="150"/>
      <c r="AL2751" s="150"/>
      <c r="AM2751" s="150"/>
      <c r="AN2751" s="150"/>
      <c r="AO2751" s="150"/>
      <c r="AP2751" s="150"/>
      <c r="AQ2751" s="150"/>
      <c r="AR2751" s="150"/>
      <c r="AS2751" s="150"/>
      <c r="AT2751" s="150"/>
      <c r="AU2751" s="150"/>
      <c r="AV2751" s="150"/>
      <c r="AW2751" s="150"/>
      <c r="AX2751" s="150"/>
      <c r="AY2751" s="150"/>
      <c r="AZ2751" s="150"/>
      <c r="BA2751" s="150"/>
      <c r="BB2751" s="150"/>
      <c r="BC2751" s="150"/>
      <c r="BD2751" s="150"/>
      <c r="BE2751" s="150"/>
      <c r="BF2751" s="150"/>
      <c r="BG2751" s="150"/>
      <c r="BH2751" s="150"/>
    </row>
    <row r="2752" spans="1:60" outlineLevel="1" x14ac:dyDescent="0.2">
      <c r="A2752" s="157"/>
      <c r="B2752" s="158"/>
      <c r="C2752" s="271" t="s">
        <v>2311</v>
      </c>
      <c r="D2752" s="272"/>
      <c r="E2752" s="272"/>
      <c r="F2752" s="272"/>
      <c r="G2752" s="272"/>
      <c r="H2752" s="159"/>
      <c r="I2752" s="159"/>
      <c r="J2752" s="159"/>
      <c r="K2752" s="159"/>
      <c r="L2752" s="159"/>
      <c r="M2752" s="159"/>
      <c r="N2752" s="159"/>
      <c r="O2752" s="159"/>
      <c r="P2752" s="159"/>
      <c r="Q2752" s="159"/>
      <c r="R2752" s="159"/>
      <c r="S2752" s="159"/>
      <c r="T2752" s="159"/>
      <c r="U2752" s="159"/>
      <c r="V2752" s="159"/>
      <c r="W2752" s="159"/>
      <c r="X2752" s="159"/>
      <c r="Y2752" s="150"/>
      <c r="Z2752" s="150"/>
      <c r="AA2752" s="150"/>
      <c r="AB2752" s="150"/>
      <c r="AC2752" s="150"/>
      <c r="AD2752" s="150"/>
      <c r="AE2752" s="150"/>
      <c r="AF2752" s="150"/>
      <c r="AG2752" s="150" t="s">
        <v>206</v>
      </c>
      <c r="AH2752" s="150"/>
      <c r="AI2752" s="150"/>
      <c r="AJ2752" s="150"/>
      <c r="AK2752" s="150"/>
      <c r="AL2752" s="150"/>
      <c r="AM2752" s="150"/>
      <c r="AN2752" s="150"/>
      <c r="AO2752" s="150"/>
      <c r="AP2752" s="150"/>
      <c r="AQ2752" s="150"/>
      <c r="AR2752" s="150"/>
      <c r="AS2752" s="150"/>
      <c r="AT2752" s="150"/>
      <c r="AU2752" s="150"/>
      <c r="AV2752" s="150"/>
      <c r="AW2752" s="150"/>
      <c r="AX2752" s="150"/>
      <c r="AY2752" s="150"/>
      <c r="AZ2752" s="150"/>
      <c r="BA2752" s="150"/>
      <c r="BB2752" s="150"/>
      <c r="BC2752" s="150"/>
      <c r="BD2752" s="150"/>
      <c r="BE2752" s="150"/>
      <c r="BF2752" s="150"/>
      <c r="BG2752" s="150"/>
      <c r="BH2752" s="150"/>
    </row>
    <row r="2753" spans="1:60" ht="22.5" outlineLevel="1" x14ac:dyDescent="0.2">
      <c r="A2753" s="175">
        <v>420</v>
      </c>
      <c r="B2753" s="176" t="s">
        <v>2312</v>
      </c>
      <c r="C2753" s="185" t="s">
        <v>2313</v>
      </c>
      <c r="D2753" s="177" t="s">
        <v>420</v>
      </c>
      <c r="E2753" s="178">
        <v>1</v>
      </c>
      <c r="F2753" s="179">
        <v>10170</v>
      </c>
      <c r="G2753" s="180">
        <f>ROUND(E2753*F2753,2)</f>
        <v>10170</v>
      </c>
      <c r="H2753" s="179">
        <v>0</v>
      </c>
      <c r="I2753" s="180">
        <f>ROUND(E2753*H2753,2)</f>
        <v>0</v>
      </c>
      <c r="J2753" s="179">
        <v>10170</v>
      </c>
      <c r="K2753" s="180">
        <f>ROUND(E2753*J2753,2)</f>
        <v>10170</v>
      </c>
      <c r="L2753" s="180">
        <v>21</v>
      </c>
      <c r="M2753" s="180">
        <f>G2753*(1+L2753/100)</f>
        <v>12305.699999999999</v>
      </c>
      <c r="N2753" s="180">
        <v>0</v>
      </c>
      <c r="O2753" s="180">
        <f>ROUND(E2753*N2753,2)</f>
        <v>0</v>
      </c>
      <c r="P2753" s="180">
        <v>0</v>
      </c>
      <c r="Q2753" s="180">
        <f>ROUND(E2753*P2753,2)</f>
        <v>0</v>
      </c>
      <c r="R2753" s="180"/>
      <c r="S2753" s="180" t="s">
        <v>438</v>
      </c>
      <c r="T2753" s="181" t="s">
        <v>202</v>
      </c>
      <c r="U2753" s="159">
        <v>0</v>
      </c>
      <c r="V2753" s="159">
        <f>ROUND(E2753*U2753,2)</f>
        <v>0</v>
      </c>
      <c r="W2753" s="159"/>
      <c r="X2753" s="159" t="s">
        <v>242</v>
      </c>
      <c r="Y2753" s="150"/>
      <c r="Z2753" s="150"/>
      <c r="AA2753" s="150"/>
      <c r="AB2753" s="150"/>
      <c r="AC2753" s="150"/>
      <c r="AD2753" s="150"/>
      <c r="AE2753" s="150"/>
      <c r="AF2753" s="150"/>
      <c r="AG2753" s="150" t="s">
        <v>243</v>
      </c>
      <c r="AH2753" s="150"/>
      <c r="AI2753" s="150"/>
      <c r="AJ2753" s="150"/>
      <c r="AK2753" s="150"/>
      <c r="AL2753" s="150"/>
      <c r="AM2753" s="150"/>
      <c r="AN2753" s="150"/>
      <c r="AO2753" s="150"/>
      <c r="AP2753" s="150"/>
      <c r="AQ2753" s="150"/>
      <c r="AR2753" s="150"/>
      <c r="AS2753" s="150"/>
      <c r="AT2753" s="150"/>
      <c r="AU2753" s="150"/>
      <c r="AV2753" s="150"/>
      <c r="AW2753" s="150"/>
      <c r="AX2753" s="150"/>
      <c r="AY2753" s="150"/>
      <c r="AZ2753" s="150"/>
      <c r="BA2753" s="150"/>
      <c r="BB2753" s="150"/>
      <c r="BC2753" s="150"/>
      <c r="BD2753" s="150"/>
      <c r="BE2753" s="150"/>
      <c r="BF2753" s="150"/>
      <c r="BG2753" s="150"/>
      <c r="BH2753" s="150"/>
    </row>
    <row r="2754" spans="1:60" ht="22.5" outlineLevel="1" x14ac:dyDescent="0.2">
      <c r="A2754" s="175">
        <v>421</v>
      </c>
      <c r="B2754" s="176" t="s">
        <v>2314</v>
      </c>
      <c r="C2754" s="185" t="s">
        <v>2315</v>
      </c>
      <c r="D2754" s="177" t="s">
        <v>420</v>
      </c>
      <c r="E2754" s="178">
        <v>1</v>
      </c>
      <c r="F2754" s="179">
        <v>18790</v>
      </c>
      <c r="G2754" s="180">
        <f>ROUND(E2754*F2754,2)</f>
        <v>18790</v>
      </c>
      <c r="H2754" s="179">
        <v>0</v>
      </c>
      <c r="I2754" s="180">
        <f>ROUND(E2754*H2754,2)</f>
        <v>0</v>
      </c>
      <c r="J2754" s="179">
        <v>18790</v>
      </c>
      <c r="K2754" s="180">
        <f>ROUND(E2754*J2754,2)</f>
        <v>18790</v>
      </c>
      <c r="L2754" s="180">
        <v>21</v>
      </c>
      <c r="M2754" s="180">
        <f>G2754*(1+L2754/100)</f>
        <v>22735.899999999998</v>
      </c>
      <c r="N2754" s="180">
        <v>0</v>
      </c>
      <c r="O2754" s="180">
        <f>ROUND(E2754*N2754,2)</f>
        <v>0</v>
      </c>
      <c r="P2754" s="180">
        <v>0</v>
      </c>
      <c r="Q2754" s="180">
        <f>ROUND(E2754*P2754,2)</f>
        <v>0</v>
      </c>
      <c r="R2754" s="180"/>
      <c r="S2754" s="180" t="s">
        <v>438</v>
      </c>
      <c r="T2754" s="181" t="s">
        <v>202</v>
      </c>
      <c r="U2754" s="159">
        <v>0</v>
      </c>
      <c r="V2754" s="159">
        <f>ROUND(E2754*U2754,2)</f>
        <v>0</v>
      </c>
      <c r="W2754" s="159"/>
      <c r="X2754" s="159" t="s">
        <v>242</v>
      </c>
      <c r="Y2754" s="150"/>
      <c r="Z2754" s="150"/>
      <c r="AA2754" s="150"/>
      <c r="AB2754" s="150"/>
      <c r="AC2754" s="150"/>
      <c r="AD2754" s="150"/>
      <c r="AE2754" s="150"/>
      <c r="AF2754" s="150"/>
      <c r="AG2754" s="150" t="s">
        <v>243</v>
      </c>
      <c r="AH2754" s="150"/>
      <c r="AI2754" s="150"/>
      <c r="AJ2754" s="150"/>
      <c r="AK2754" s="150"/>
      <c r="AL2754" s="150"/>
      <c r="AM2754" s="150"/>
      <c r="AN2754" s="150"/>
      <c r="AO2754" s="150"/>
      <c r="AP2754" s="150"/>
      <c r="AQ2754" s="150"/>
      <c r="AR2754" s="150"/>
      <c r="AS2754" s="150"/>
      <c r="AT2754" s="150"/>
      <c r="AU2754" s="150"/>
      <c r="AV2754" s="150"/>
      <c r="AW2754" s="150"/>
      <c r="AX2754" s="150"/>
      <c r="AY2754" s="150"/>
      <c r="AZ2754" s="150"/>
      <c r="BA2754" s="150"/>
      <c r="BB2754" s="150"/>
      <c r="BC2754" s="150"/>
      <c r="BD2754" s="150"/>
      <c r="BE2754" s="150"/>
      <c r="BF2754" s="150"/>
      <c r="BG2754" s="150"/>
      <c r="BH2754" s="150"/>
    </row>
    <row r="2755" spans="1:60" ht="22.5" outlineLevel="1" x14ac:dyDescent="0.2">
      <c r="A2755" s="175">
        <v>422</v>
      </c>
      <c r="B2755" s="176" t="s">
        <v>2316</v>
      </c>
      <c r="C2755" s="185" t="s">
        <v>2317</v>
      </c>
      <c r="D2755" s="177" t="s">
        <v>420</v>
      </c>
      <c r="E2755" s="178">
        <v>3</v>
      </c>
      <c r="F2755" s="179">
        <v>6290</v>
      </c>
      <c r="G2755" s="180">
        <f>ROUND(E2755*F2755,2)</f>
        <v>18870</v>
      </c>
      <c r="H2755" s="179">
        <v>0</v>
      </c>
      <c r="I2755" s="180">
        <f>ROUND(E2755*H2755,2)</f>
        <v>0</v>
      </c>
      <c r="J2755" s="179">
        <v>6290</v>
      </c>
      <c r="K2755" s="180">
        <f>ROUND(E2755*J2755,2)</f>
        <v>18870</v>
      </c>
      <c r="L2755" s="180">
        <v>21</v>
      </c>
      <c r="M2755" s="180">
        <f>G2755*(1+L2755/100)</f>
        <v>22832.7</v>
      </c>
      <c r="N2755" s="180">
        <v>0</v>
      </c>
      <c r="O2755" s="180">
        <f>ROUND(E2755*N2755,2)</f>
        <v>0</v>
      </c>
      <c r="P2755" s="180">
        <v>0</v>
      </c>
      <c r="Q2755" s="180">
        <f>ROUND(E2755*P2755,2)</f>
        <v>0</v>
      </c>
      <c r="R2755" s="180"/>
      <c r="S2755" s="180" t="s">
        <v>438</v>
      </c>
      <c r="T2755" s="181" t="s">
        <v>202</v>
      </c>
      <c r="U2755" s="159">
        <v>0</v>
      </c>
      <c r="V2755" s="159">
        <f>ROUND(E2755*U2755,2)</f>
        <v>0</v>
      </c>
      <c r="W2755" s="159"/>
      <c r="X2755" s="159" t="s">
        <v>242</v>
      </c>
      <c r="Y2755" s="150"/>
      <c r="Z2755" s="150"/>
      <c r="AA2755" s="150"/>
      <c r="AB2755" s="150"/>
      <c r="AC2755" s="150"/>
      <c r="AD2755" s="150"/>
      <c r="AE2755" s="150"/>
      <c r="AF2755" s="150"/>
      <c r="AG2755" s="150" t="s">
        <v>243</v>
      </c>
      <c r="AH2755" s="150"/>
      <c r="AI2755" s="150"/>
      <c r="AJ2755" s="150"/>
      <c r="AK2755" s="150"/>
      <c r="AL2755" s="150"/>
      <c r="AM2755" s="150"/>
      <c r="AN2755" s="150"/>
      <c r="AO2755" s="150"/>
      <c r="AP2755" s="150"/>
      <c r="AQ2755" s="150"/>
      <c r="AR2755" s="150"/>
      <c r="AS2755" s="150"/>
      <c r="AT2755" s="150"/>
      <c r="AU2755" s="150"/>
      <c r="AV2755" s="150"/>
      <c r="AW2755" s="150"/>
      <c r="AX2755" s="150"/>
      <c r="AY2755" s="150"/>
      <c r="AZ2755" s="150"/>
      <c r="BA2755" s="150"/>
      <c r="BB2755" s="150"/>
      <c r="BC2755" s="150"/>
      <c r="BD2755" s="150"/>
      <c r="BE2755" s="150"/>
      <c r="BF2755" s="150"/>
      <c r="BG2755" s="150"/>
      <c r="BH2755" s="150"/>
    </row>
    <row r="2756" spans="1:60" outlineLevel="1" x14ac:dyDescent="0.2">
      <c r="A2756" s="167">
        <v>423</v>
      </c>
      <c r="B2756" s="168" t="s">
        <v>2318</v>
      </c>
      <c r="C2756" s="184" t="s">
        <v>2319</v>
      </c>
      <c r="D2756" s="169" t="s">
        <v>420</v>
      </c>
      <c r="E2756" s="170">
        <v>1</v>
      </c>
      <c r="F2756" s="171">
        <v>11130</v>
      </c>
      <c r="G2756" s="172">
        <f>ROUND(E2756*F2756,2)</f>
        <v>11130</v>
      </c>
      <c r="H2756" s="171">
        <v>0</v>
      </c>
      <c r="I2756" s="172">
        <f>ROUND(E2756*H2756,2)</f>
        <v>0</v>
      </c>
      <c r="J2756" s="171">
        <v>11130</v>
      </c>
      <c r="K2756" s="172">
        <f>ROUND(E2756*J2756,2)</f>
        <v>11130</v>
      </c>
      <c r="L2756" s="172">
        <v>21</v>
      </c>
      <c r="M2756" s="172">
        <f>G2756*(1+L2756/100)</f>
        <v>13467.3</v>
      </c>
      <c r="N2756" s="172">
        <v>0</v>
      </c>
      <c r="O2756" s="172">
        <f>ROUND(E2756*N2756,2)</f>
        <v>0</v>
      </c>
      <c r="P2756" s="172">
        <v>0</v>
      </c>
      <c r="Q2756" s="172">
        <f>ROUND(E2756*P2756,2)</f>
        <v>0</v>
      </c>
      <c r="R2756" s="172"/>
      <c r="S2756" s="172" t="s">
        <v>438</v>
      </c>
      <c r="T2756" s="173" t="s">
        <v>202</v>
      </c>
      <c r="U2756" s="159">
        <v>0</v>
      </c>
      <c r="V2756" s="159">
        <f>ROUND(E2756*U2756,2)</f>
        <v>0</v>
      </c>
      <c r="W2756" s="159"/>
      <c r="X2756" s="159" t="s">
        <v>242</v>
      </c>
      <c r="Y2756" s="150"/>
      <c r="Z2756" s="150"/>
      <c r="AA2756" s="150"/>
      <c r="AB2756" s="150"/>
      <c r="AC2756" s="150"/>
      <c r="AD2756" s="150"/>
      <c r="AE2756" s="150"/>
      <c r="AF2756" s="150"/>
      <c r="AG2756" s="150" t="s">
        <v>243</v>
      </c>
      <c r="AH2756" s="150"/>
      <c r="AI2756" s="150"/>
      <c r="AJ2756" s="150"/>
      <c r="AK2756" s="150"/>
      <c r="AL2756" s="150"/>
      <c r="AM2756" s="150"/>
      <c r="AN2756" s="150"/>
      <c r="AO2756" s="150"/>
      <c r="AP2756" s="150"/>
      <c r="AQ2756" s="150"/>
      <c r="AR2756" s="150"/>
      <c r="AS2756" s="150"/>
      <c r="AT2756" s="150"/>
      <c r="AU2756" s="150"/>
      <c r="AV2756" s="150"/>
      <c r="AW2756" s="150"/>
      <c r="AX2756" s="150"/>
      <c r="AY2756" s="150"/>
      <c r="AZ2756" s="150"/>
      <c r="BA2756" s="150"/>
      <c r="BB2756" s="150"/>
      <c r="BC2756" s="150"/>
      <c r="BD2756" s="150"/>
      <c r="BE2756" s="150"/>
      <c r="BF2756" s="150"/>
      <c r="BG2756" s="150"/>
      <c r="BH2756" s="150"/>
    </row>
    <row r="2757" spans="1:60" outlineLevel="1" x14ac:dyDescent="0.2">
      <c r="A2757" s="157"/>
      <c r="B2757" s="158"/>
      <c r="C2757" s="262" t="s">
        <v>2320</v>
      </c>
      <c r="D2757" s="263"/>
      <c r="E2757" s="263"/>
      <c r="F2757" s="263"/>
      <c r="G2757" s="263"/>
      <c r="H2757" s="159"/>
      <c r="I2757" s="159"/>
      <c r="J2757" s="159"/>
      <c r="K2757" s="159"/>
      <c r="L2757" s="159"/>
      <c r="M2757" s="159"/>
      <c r="N2757" s="159"/>
      <c r="O2757" s="159"/>
      <c r="P2757" s="159"/>
      <c r="Q2757" s="159"/>
      <c r="R2757" s="159"/>
      <c r="S2757" s="159"/>
      <c r="T2757" s="159"/>
      <c r="U2757" s="159"/>
      <c r="V2757" s="159"/>
      <c r="W2757" s="159"/>
      <c r="X2757" s="159"/>
      <c r="Y2757" s="150"/>
      <c r="Z2757" s="150"/>
      <c r="AA2757" s="150"/>
      <c r="AB2757" s="150"/>
      <c r="AC2757" s="150"/>
      <c r="AD2757" s="150"/>
      <c r="AE2757" s="150"/>
      <c r="AF2757" s="150"/>
      <c r="AG2757" s="150" t="s">
        <v>206</v>
      </c>
      <c r="AH2757" s="150"/>
      <c r="AI2757" s="150"/>
      <c r="AJ2757" s="150"/>
      <c r="AK2757" s="150"/>
      <c r="AL2757" s="150"/>
      <c r="AM2757" s="150"/>
      <c r="AN2757" s="150"/>
      <c r="AO2757" s="150"/>
      <c r="AP2757" s="150"/>
      <c r="AQ2757" s="150"/>
      <c r="AR2757" s="150"/>
      <c r="AS2757" s="150"/>
      <c r="AT2757" s="150"/>
      <c r="AU2757" s="150"/>
      <c r="AV2757" s="150"/>
      <c r="AW2757" s="150"/>
      <c r="AX2757" s="150"/>
      <c r="AY2757" s="150"/>
      <c r="AZ2757" s="150"/>
      <c r="BA2757" s="150"/>
      <c r="BB2757" s="150"/>
      <c r="BC2757" s="150"/>
      <c r="BD2757" s="150"/>
      <c r="BE2757" s="150"/>
      <c r="BF2757" s="150"/>
      <c r="BG2757" s="150"/>
      <c r="BH2757" s="150"/>
    </row>
    <row r="2758" spans="1:60" outlineLevel="1" x14ac:dyDescent="0.2">
      <c r="A2758" s="167">
        <v>424</v>
      </c>
      <c r="B2758" s="168" t="s">
        <v>2321</v>
      </c>
      <c r="C2758" s="184" t="s">
        <v>2322</v>
      </c>
      <c r="D2758" s="169" t="s">
        <v>420</v>
      </c>
      <c r="E2758" s="170">
        <v>1</v>
      </c>
      <c r="F2758" s="171">
        <v>13390</v>
      </c>
      <c r="G2758" s="172">
        <f>ROUND(E2758*F2758,2)</f>
        <v>13390</v>
      </c>
      <c r="H2758" s="171">
        <v>0</v>
      </c>
      <c r="I2758" s="172">
        <f>ROUND(E2758*H2758,2)</f>
        <v>0</v>
      </c>
      <c r="J2758" s="171">
        <v>13390</v>
      </c>
      <c r="K2758" s="172">
        <f>ROUND(E2758*J2758,2)</f>
        <v>13390</v>
      </c>
      <c r="L2758" s="172">
        <v>21</v>
      </c>
      <c r="M2758" s="172">
        <f>G2758*(1+L2758/100)</f>
        <v>16201.9</v>
      </c>
      <c r="N2758" s="172">
        <v>0</v>
      </c>
      <c r="O2758" s="172">
        <f>ROUND(E2758*N2758,2)</f>
        <v>0</v>
      </c>
      <c r="P2758" s="172">
        <v>0</v>
      </c>
      <c r="Q2758" s="172">
        <f>ROUND(E2758*P2758,2)</f>
        <v>0</v>
      </c>
      <c r="R2758" s="172"/>
      <c r="S2758" s="172" t="s">
        <v>438</v>
      </c>
      <c r="T2758" s="173" t="s">
        <v>202</v>
      </c>
      <c r="U2758" s="159">
        <v>0</v>
      </c>
      <c r="V2758" s="159">
        <f>ROUND(E2758*U2758,2)</f>
        <v>0</v>
      </c>
      <c r="W2758" s="159"/>
      <c r="X2758" s="159" t="s">
        <v>242</v>
      </c>
      <c r="Y2758" s="150"/>
      <c r="Z2758" s="150"/>
      <c r="AA2758" s="150"/>
      <c r="AB2758" s="150"/>
      <c r="AC2758" s="150"/>
      <c r="AD2758" s="150"/>
      <c r="AE2758" s="150"/>
      <c r="AF2758" s="150"/>
      <c r="AG2758" s="150" t="s">
        <v>243</v>
      </c>
      <c r="AH2758" s="150"/>
      <c r="AI2758" s="150"/>
      <c r="AJ2758" s="150"/>
      <c r="AK2758" s="150"/>
      <c r="AL2758" s="150"/>
      <c r="AM2758" s="150"/>
      <c r="AN2758" s="150"/>
      <c r="AO2758" s="150"/>
      <c r="AP2758" s="150"/>
      <c r="AQ2758" s="150"/>
      <c r="AR2758" s="150"/>
      <c r="AS2758" s="150"/>
      <c r="AT2758" s="150"/>
      <c r="AU2758" s="150"/>
      <c r="AV2758" s="150"/>
      <c r="AW2758" s="150"/>
      <c r="AX2758" s="150"/>
      <c r="AY2758" s="150"/>
      <c r="AZ2758" s="150"/>
      <c r="BA2758" s="150"/>
      <c r="BB2758" s="150"/>
      <c r="BC2758" s="150"/>
      <c r="BD2758" s="150"/>
      <c r="BE2758" s="150"/>
      <c r="BF2758" s="150"/>
      <c r="BG2758" s="150"/>
      <c r="BH2758" s="150"/>
    </row>
    <row r="2759" spans="1:60" outlineLevel="1" x14ac:dyDescent="0.2">
      <c r="A2759" s="157"/>
      <c r="B2759" s="158"/>
      <c r="C2759" s="262" t="s">
        <v>2323</v>
      </c>
      <c r="D2759" s="263"/>
      <c r="E2759" s="263"/>
      <c r="F2759" s="263"/>
      <c r="G2759" s="263"/>
      <c r="H2759" s="159"/>
      <c r="I2759" s="159"/>
      <c r="J2759" s="159"/>
      <c r="K2759" s="159"/>
      <c r="L2759" s="159"/>
      <c r="M2759" s="159"/>
      <c r="N2759" s="159"/>
      <c r="O2759" s="159"/>
      <c r="P2759" s="159"/>
      <c r="Q2759" s="159"/>
      <c r="R2759" s="159"/>
      <c r="S2759" s="159"/>
      <c r="T2759" s="159"/>
      <c r="U2759" s="159"/>
      <c r="V2759" s="159"/>
      <c r="W2759" s="159"/>
      <c r="X2759" s="159"/>
      <c r="Y2759" s="150"/>
      <c r="Z2759" s="150"/>
      <c r="AA2759" s="150"/>
      <c r="AB2759" s="150"/>
      <c r="AC2759" s="150"/>
      <c r="AD2759" s="150"/>
      <c r="AE2759" s="150"/>
      <c r="AF2759" s="150"/>
      <c r="AG2759" s="150" t="s">
        <v>206</v>
      </c>
      <c r="AH2759" s="150"/>
      <c r="AI2759" s="150"/>
      <c r="AJ2759" s="150"/>
      <c r="AK2759" s="150"/>
      <c r="AL2759" s="150"/>
      <c r="AM2759" s="150"/>
      <c r="AN2759" s="150"/>
      <c r="AO2759" s="150"/>
      <c r="AP2759" s="150"/>
      <c r="AQ2759" s="150"/>
      <c r="AR2759" s="150"/>
      <c r="AS2759" s="150"/>
      <c r="AT2759" s="150"/>
      <c r="AU2759" s="150"/>
      <c r="AV2759" s="150"/>
      <c r="AW2759" s="150"/>
      <c r="AX2759" s="150"/>
      <c r="AY2759" s="150"/>
      <c r="AZ2759" s="150"/>
      <c r="BA2759" s="150"/>
      <c r="BB2759" s="150"/>
      <c r="BC2759" s="150"/>
      <c r="BD2759" s="150"/>
      <c r="BE2759" s="150"/>
      <c r="BF2759" s="150"/>
      <c r="BG2759" s="150"/>
      <c r="BH2759" s="150"/>
    </row>
    <row r="2760" spans="1:60" outlineLevel="1" x14ac:dyDescent="0.2">
      <c r="A2760" s="167">
        <v>425</v>
      </c>
      <c r="B2760" s="168" t="s">
        <v>2324</v>
      </c>
      <c r="C2760" s="184" t="s">
        <v>2325</v>
      </c>
      <c r="D2760" s="169" t="s">
        <v>420</v>
      </c>
      <c r="E2760" s="170">
        <v>1</v>
      </c>
      <c r="F2760" s="171">
        <v>12450</v>
      </c>
      <c r="G2760" s="172">
        <f>ROUND(E2760*F2760,2)</f>
        <v>12450</v>
      </c>
      <c r="H2760" s="171">
        <v>0</v>
      </c>
      <c r="I2760" s="172">
        <f>ROUND(E2760*H2760,2)</f>
        <v>0</v>
      </c>
      <c r="J2760" s="171">
        <v>12450</v>
      </c>
      <c r="K2760" s="172">
        <f>ROUND(E2760*J2760,2)</f>
        <v>12450</v>
      </c>
      <c r="L2760" s="172">
        <v>21</v>
      </c>
      <c r="M2760" s="172">
        <f>G2760*(1+L2760/100)</f>
        <v>15064.5</v>
      </c>
      <c r="N2760" s="172">
        <v>0</v>
      </c>
      <c r="O2760" s="172">
        <f>ROUND(E2760*N2760,2)</f>
        <v>0</v>
      </c>
      <c r="P2760" s="172">
        <v>0</v>
      </c>
      <c r="Q2760" s="172">
        <f>ROUND(E2760*P2760,2)</f>
        <v>0</v>
      </c>
      <c r="R2760" s="172"/>
      <c r="S2760" s="172" t="s">
        <v>438</v>
      </c>
      <c r="T2760" s="173" t="s">
        <v>202</v>
      </c>
      <c r="U2760" s="159">
        <v>0</v>
      </c>
      <c r="V2760" s="159">
        <f>ROUND(E2760*U2760,2)</f>
        <v>0</v>
      </c>
      <c r="W2760" s="159"/>
      <c r="X2760" s="159" t="s">
        <v>242</v>
      </c>
      <c r="Y2760" s="150"/>
      <c r="Z2760" s="150"/>
      <c r="AA2760" s="150"/>
      <c r="AB2760" s="150"/>
      <c r="AC2760" s="150"/>
      <c r="AD2760" s="150"/>
      <c r="AE2760" s="150"/>
      <c r="AF2760" s="150"/>
      <c r="AG2760" s="150" t="s">
        <v>243</v>
      </c>
      <c r="AH2760" s="150"/>
      <c r="AI2760" s="150"/>
      <c r="AJ2760" s="150"/>
      <c r="AK2760" s="150"/>
      <c r="AL2760" s="150"/>
      <c r="AM2760" s="150"/>
      <c r="AN2760" s="150"/>
      <c r="AO2760" s="150"/>
      <c r="AP2760" s="150"/>
      <c r="AQ2760" s="150"/>
      <c r="AR2760" s="150"/>
      <c r="AS2760" s="150"/>
      <c r="AT2760" s="150"/>
      <c r="AU2760" s="150"/>
      <c r="AV2760" s="150"/>
      <c r="AW2760" s="150"/>
      <c r="AX2760" s="150"/>
      <c r="AY2760" s="150"/>
      <c r="AZ2760" s="150"/>
      <c r="BA2760" s="150"/>
      <c r="BB2760" s="150"/>
      <c r="BC2760" s="150"/>
      <c r="BD2760" s="150"/>
      <c r="BE2760" s="150"/>
      <c r="BF2760" s="150"/>
      <c r="BG2760" s="150"/>
      <c r="BH2760" s="150"/>
    </row>
    <row r="2761" spans="1:60" outlineLevel="1" x14ac:dyDescent="0.2">
      <c r="A2761" s="157"/>
      <c r="B2761" s="158"/>
      <c r="C2761" s="262" t="s">
        <v>2326</v>
      </c>
      <c r="D2761" s="263"/>
      <c r="E2761" s="263"/>
      <c r="F2761" s="263"/>
      <c r="G2761" s="263"/>
      <c r="H2761" s="159"/>
      <c r="I2761" s="159"/>
      <c r="J2761" s="159"/>
      <c r="K2761" s="159"/>
      <c r="L2761" s="159"/>
      <c r="M2761" s="159"/>
      <c r="N2761" s="159"/>
      <c r="O2761" s="159"/>
      <c r="P2761" s="159"/>
      <c r="Q2761" s="159"/>
      <c r="R2761" s="159"/>
      <c r="S2761" s="159"/>
      <c r="T2761" s="159"/>
      <c r="U2761" s="159"/>
      <c r="V2761" s="159"/>
      <c r="W2761" s="159"/>
      <c r="X2761" s="159"/>
      <c r="Y2761" s="150"/>
      <c r="Z2761" s="150"/>
      <c r="AA2761" s="150"/>
      <c r="AB2761" s="150"/>
      <c r="AC2761" s="150"/>
      <c r="AD2761" s="150"/>
      <c r="AE2761" s="150"/>
      <c r="AF2761" s="150"/>
      <c r="AG2761" s="150" t="s">
        <v>206</v>
      </c>
      <c r="AH2761" s="150"/>
      <c r="AI2761" s="150"/>
      <c r="AJ2761" s="150"/>
      <c r="AK2761" s="150"/>
      <c r="AL2761" s="150"/>
      <c r="AM2761" s="150"/>
      <c r="AN2761" s="150"/>
      <c r="AO2761" s="150"/>
      <c r="AP2761" s="150"/>
      <c r="AQ2761" s="150"/>
      <c r="AR2761" s="150"/>
      <c r="AS2761" s="150"/>
      <c r="AT2761" s="150"/>
      <c r="AU2761" s="150"/>
      <c r="AV2761" s="150"/>
      <c r="AW2761" s="150"/>
      <c r="AX2761" s="150"/>
      <c r="AY2761" s="150"/>
      <c r="AZ2761" s="150"/>
      <c r="BA2761" s="150"/>
      <c r="BB2761" s="150"/>
      <c r="BC2761" s="150"/>
      <c r="BD2761" s="150"/>
      <c r="BE2761" s="150"/>
      <c r="BF2761" s="150"/>
      <c r="BG2761" s="150"/>
      <c r="BH2761" s="150"/>
    </row>
    <row r="2762" spans="1:60" outlineLevel="1" x14ac:dyDescent="0.2">
      <c r="A2762" s="167">
        <v>426</v>
      </c>
      <c r="B2762" s="168" t="s">
        <v>2327</v>
      </c>
      <c r="C2762" s="184" t="s">
        <v>2328</v>
      </c>
      <c r="D2762" s="169" t="s">
        <v>420</v>
      </c>
      <c r="E2762" s="170">
        <v>1</v>
      </c>
      <c r="F2762" s="171">
        <v>16170</v>
      </c>
      <c r="G2762" s="172">
        <f>ROUND(E2762*F2762,2)</f>
        <v>16170</v>
      </c>
      <c r="H2762" s="171">
        <v>0</v>
      </c>
      <c r="I2762" s="172">
        <f>ROUND(E2762*H2762,2)</f>
        <v>0</v>
      </c>
      <c r="J2762" s="171">
        <v>16170</v>
      </c>
      <c r="K2762" s="172">
        <f>ROUND(E2762*J2762,2)</f>
        <v>16170</v>
      </c>
      <c r="L2762" s="172">
        <v>21</v>
      </c>
      <c r="M2762" s="172">
        <f>G2762*(1+L2762/100)</f>
        <v>19565.7</v>
      </c>
      <c r="N2762" s="172">
        <v>0</v>
      </c>
      <c r="O2762" s="172">
        <f>ROUND(E2762*N2762,2)</f>
        <v>0</v>
      </c>
      <c r="P2762" s="172">
        <v>0</v>
      </c>
      <c r="Q2762" s="172">
        <f>ROUND(E2762*P2762,2)</f>
        <v>0</v>
      </c>
      <c r="R2762" s="172"/>
      <c r="S2762" s="172" t="s">
        <v>438</v>
      </c>
      <c r="T2762" s="173" t="s">
        <v>202</v>
      </c>
      <c r="U2762" s="159">
        <v>0</v>
      </c>
      <c r="V2762" s="159">
        <f>ROUND(E2762*U2762,2)</f>
        <v>0</v>
      </c>
      <c r="W2762" s="159"/>
      <c r="X2762" s="159" t="s">
        <v>242</v>
      </c>
      <c r="Y2762" s="150"/>
      <c r="Z2762" s="150"/>
      <c r="AA2762" s="150"/>
      <c r="AB2762" s="150"/>
      <c r="AC2762" s="150"/>
      <c r="AD2762" s="150"/>
      <c r="AE2762" s="150"/>
      <c r="AF2762" s="150"/>
      <c r="AG2762" s="150" t="s">
        <v>243</v>
      </c>
      <c r="AH2762" s="150"/>
      <c r="AI2762" s="150"/>
      <c r="AJ2762" s="150"/>
      <c r="AK2762" s="150"/>
      <c r="AL2762" s="150"/>
      <c r="AM2762" s="150"/>
      <c r="AN2762" s="150"/>
      <c r="AO2762" s="150"/>
      <c r="AP2762" s="150"/>
      <c r="AQ2762" s="150"/>
      <c r="AR2762" s="150"/>
      <c r="AS2762" s="150"/>
      <c r="AT2762" s="150"/>
      <c r="AU2762" s="150"/>
      <c r="AV2762" s="150"/>
      <c r="AW2762" s="150"/>
      <c r="AX2762" s="150"/>
      <c r="AY2762" s="150"/>
      <c r="AZ2762" s="150"/>
      <c r="BA2762" s="150"/>
      <c r="BB2762" s="150"/>
      <c r="BC2762" s="150"/>
      <c r="BD2762" s="150"/>
      <c r="BE2762" s="150"/>
      <c r="BF2762" s="150"/>
      <c r="BG2762" s="150"/>
      <c r="BH2762" s="150"/>
    </row>
    <row r="2763" spans="1:60" outlineLevel="1" x14ac:dyDescent="0.2">
      <c r="A2763" s="157"/>
      <c r="B2763" s="158"/>
      <c r="C2763" s="262" t="s">
        <v>2329</v>
      </c>
      <c r="D2763" s="263"/>
      <c r="E2763" s="263"/>
      <c r="F2763" s="263"/>
      <c r="G2763" s="263"/>
      <c r="H2763" s="159"/>
      <c r="I2763" s="159"/>
      <c r="J2763" s="159"/>
      <c r="K2763" s="159"/>
      <c r="L2763" s="159"/>
      <c r="M2763" s="159"/>
      <c r="N2763" s="159"/>
      <c r="O2763" s="159"/>
      <c r="P2763" s="159"/>
      <c r="Q2763" s="159"/>
      <c r="R2763" s="159"/>
      <c r="S2763" s="159"/>
      <c r="T2763" s="159"/>
      <c r="U2763" s="159"/>
      <c r="V2763" s="159"/>
      <c r="W2763" s="159"/>
      <c r="X2763" s="159"/>
      <c r="Y2763" s="150"/>
      <c r="Z2763" s="150"/>
      <c r="AA2763" s="150"/>
      <c r="AB2763" s="150"/>
      <c r="AC2763" s="150"/>
      <c r="AD2763" s="150"/>
      <c r="AE2763" s="150"/>
      <c r="AF2763" s="150"/>
      <c r="AG2763" s="150" t="s">
        <v>206</v>
      </c>
      <c r="AH2763" s="150"/>
      <c r="AI2763" s="150"/>
      <c r="AJ2763" s="150"/>
      <c r="AK2763" s="150"/>
      <c r="AL2763" s="150"/>
      <c r="AM2763" s="150"/>
      <c r="AN2763" s="150"/>
      <c r="AO2763" s="150"/>
      <c r="AP2763" s="150"/>
      <c r="AQ2763" s="150"/>
      <c r="AR2763" s="150"/>
      <c r="AS2763" s="150"/>
      <c r="AT2763" s="150"/>
      <c r="AU2763" s="150"/>
      <c r="AV2763" s="150"/>
      <c r="AW2763" s="150"/>
      <c r="AX2763" s="150"/>
      <c r="AY2763" s="150"/>
      <c r="AZ2763" s="150"/>
      <c r="BA2763" s="150"/>
      <c r="BB2763" s="150"/>
      <c r="BC2763" s="150"/>
      <c r="BD2763" s="150"/>
      <c r="BE2763" s="150"/>
      <c r="BF2763" s="150"/>
      <c r="BG2763" s="150"/>
      <c r="BH2763" s="150"/>
    </row>
    <row r="2764" spans="1:60" outlineLevel="1" x14ac:dyDescent="0.2">
      <c r="A2764" s="167">
        <v>427</v>
      </c>
      <c r="B2764" s="168" t="s">
        <v>2330</v>
      </c>
      <c r="C2764" s="184" t="s">
        <v>2331</v>
      </c>
      <c r="D2764" s="169" t="s">
        <v>420</v>
      </c>
      <c r="E2764" s="170">
        <v>1</v>
      </c>
      <c r="F2764" s="171">
        <v>18480</v>
      </c>
      <c r="G2764" s="172">
        <f>ROUND(E2764*F2764,2)</f>
        <v>18480</v>
      </c>
      <c r="H2764" s="171">
        <v>0</v>
      </c>
      <c r="I2764" s="172">
        <f>ROUND(E2764*H2764,2)</f>
        <v>0</v>
      </c>
      <c r="J2764" s="171">
        <v>18480</v>
      </c>
      <c r="K2764" s="172">
        <f>ROUND(E2764*J2764,2)</f>
        <v>18480</v>
      </c>
      <c r="L2764" s="172">
        <v>21</v>
      </c>
      <c r="M2764" s="172">
        <f>G2764*(1+L2764/100)</f>
        <v>22360.799999999999</v>
      </c>
      <c r="N2764" s="172">
        <v>0</v>
      </c>
      <c r="O2764" s="172">
        <f>ROUND(E2764*N2764,2)</f>
        <v>0</v>
      </c>
      <c r="P2764" s="172">
        <v>0</v>
      </c>
      <c r="Q2764" s="172">
        <f>ROUND(E2764*P2764,2)</f>
        <v>0</v>
      </c>
      <c r="R2764" s="172"/>
      <c r="S2764" s="172" t="s">
        <v>438</v>
      </c>
      <c r="T2764" s="173" t="s">
        <v>202</v>
      </c>
      <c r="U2764" s="159">
        <v>0</v>
      </c>
      <c r="V2764" s="159">
        <f>ROUND(E2764*U2764,2)</f>
        <v>0</v>
      </c>
      <c r="W2764" s="159"/>
      <c r="X2764" s="159" t="s">
        <v>242</v>
      </c>
      <c r="Y2764" s="150"/>
      <c r="Z2764" s="150"/>
      <c r="AA2764" s="150"/>
      <c r="AB2764" s="150"/>
      <c r="AC2764" s="150"/>
      <c r="AD2764" s="150"/>
      <c r="AE2764" s="150"/>
      <c r="AF2764" s="150"/>
      <c r="AG2764" s="150" t="s">
        <v>243</v>
      </c>
      <c r="AH2764" s="150"/>
      <c r="AI2764" s="150"/>
      <c r="AJ2764" s="150"/>
      <c r="AK2764" s="150"/>
      <c r="AL2764" s="150"/>
      <c r="AM2764" s="150"/>
      <c r="AN2764" s="150"/>
      <c r="AO2764" s="150"/>
      <c r="AP2764" s="150"/>
      <c r="AQ2764" s="150"/>
      <c r="AR2764" s="150"/>
      <c r="AS2764" s="150"/>
      <c r="AT2764" s="150"/>
      <c r="AU2764" s="150"/>
      <c r="AV2764" s="150"/>
      <c r="AW2764" s="150"/>
      <c r="AX2764" s="150"/>
      <c r="AY2764" s="150"/>
      <c r="AZ2764" s="150"/>
      <c r="BA2764" s="150"/>
      <c r="BB2764" s="150"/>
      <c r="BC2764" s="150"/>
      <c r="BD2764" s="150"/>
      <c r="BE2764" s="150"/>
      <c r="BF2764" s="150"/>
      <c r="BG2764" s="150"/>
      <c r="BH2764" s="150"/>
    </row>
    <row r="2765" spans="1:60" outlineLevel="1" x14ac:dyDescent="0.2">
      <c r="A2765" s="157"/>
      <c r="B2765" s="158"/>
      <c r="C2765" s="262" t="s">
        <v>2332</v>
      </c>
      <c r="D2765" s="263"/>
      <c r="E2765" s="263"/>
      <c r="F2765" s="263"/>
      <c r="G2765" s="263"/>
      <c r="H2765" s="159"/>
      <c r="I2765" s="159"/>
      <c r="J2765" s="159"/>
      <c r="K2765" s="159"/>
      <c r="L2765" s="159"/>
      <c r="M2765" s="159"/>
      <c r="N2765" s="159"/>
      <c r="O2765" s="159"/>
      <c r="P2765" s="159"/>
      <c r="Q2765" s="159"/>
      <c r="R2765" s="159"/>
      <c r="S2765" s="159"/>
      <c r="T2765" s="159"/>
      <c r="U2765" s="159"/>
      <c r="V2765" s="159"/>
      <c r="W2765" s="159"/>
      <c r="X2765" s="159"/>
      <c r="Y2765" s="150"/>
      <c r="Z2765" s="150"/>
      <c r="AA2765" s="150"/>
      <c r="AB2765" s="150"/>
      <c r="AC2765" s="150"/>
      <c r="AD2765" s="150"/>
      <c r="AE2765" s="150"/>
      <c r="AF2765" s="150"/>
      <c r="AG2765" s="150" t="s">
        <v>206</v>
      </c>
      <c r="AH2765" s="150"/>
      <c r="AI2765" s="150"/>
      <c r="AJ2765" s="150"/>
      <c r="AK2765" s="150"/>
      <c r="AL2765" s="150"/>
      <c r="AM2765" s="150"/>
      <c r="AN2765" s="150"/>
      <c r="AO2765" s="150"/>
      <c r="AP2765" s="150"/>
      <c r="AQ2765" s="150"/>
      <c r="AR2765" s="150"/>
      <c r="AS2765" s="150"/>
      <c r="AT2765" s="150"/>
      <c r="AU2765" s="150"/>
      <c r="AV2765" s="150"/>
      <c r="AW2765" s="150"/>
      <c r="AX2765" s="150"/>
      <c r="AY2765" s="150"/>
      <c r="AZ2765" s="150"/>
      <c r="BA2765" s="150"/>
      <c r="BB2765" s="150"/>
      <c r="BC2765" s="150"/>
      <c r="BD2765" s="150"/>
      <c r="BE2765" s="150"/>
      <c r="BF2765" s="150"/>
      <c r="BG2765" s="150"/>
      <c r="BH2765" s="150"/>
    </row>
    <row r="2766" spans="1:60" outlineLevel="1" x14ac:dyDescent="0.2">
      <c r="A2766" s="167">
        <v>428</v>
      </c>
      <c r="B2766" s="168" t="s">
        <v>2333</v>
      </c>
      <c r="C2766" s="184" t="s">
        <v>2334</v>
      </c>
      <c r="D2766" s="169" t="s">
        <v>420</v>
      </c>
      <c r="E2766" s="170">
        <v>1</v>
      </c>
      <c r="F2766" s="171">
        <v>8930</v>
      </c>
      <c r="G2766" s="172">
        <f>ROUND(E2766*F2766,2)</f>
        <v>8930</v>
      </c>
      <c r="H2766" s="171">
        <v>0</v>
      </c>
      <c r="I2766" s="172">
        <f>ROUND(E2766*H2766,2)</f>
        <v>0</v>
      </c>
      <c r="J2766" s="171">
        <v>8930</v>
      </c>
      <c r="K2766" s="172">
        <f>ROUND(E2766*J2766,2)</f>
        <v>8930</v>
      </c>
      <c r="L2766" s="172">
        <v>21</v>
      </c>
      <c r="M2766" s="172">
        <f>G2766*(1+L2766/100)</f>
        <v>10805.3</v>
      </c>
      <c r="N2766" s="172">
        <v>0</v>
      </c>
      <c r="O2766" s="172">
        <f>ROUND(E2766*N2766,2)</f>
        <v>0</v>
      </c>
      <c r="P2766" s="172">
        <v>0</v>
      </c>
      <c r="Q2766" s="172">
        <f>ROUND(E2766*P2766,2)</f>
        <v>0</v>
      </c>
      <c r="R2766" s="172"/>
      <c r="S2766" s="172" t="s">
        <v>438</v>
      </c>
      <c r="T2766" s="173" t="s">
        <v>202</v>
      </c>
      <c r="U2766" s="159">
        <v>0</v>
      </c>
      <c r="V2766" s="159">
        <f>ROUND(E2766*U2766,2)</f>
        <v>0</v>
      </c>
      <c r="W2766" s="159"/>
      <c r="X2766" s="159" t="s">
        <v>242</v>
      </c>
      <c r="Y2766" s="150"/>
      <c r="Z2766" s="150"/>
      <c r="AA2766" s="150"/>
      <c r="AB2766" s="150"/>
      <c r="AC2766" s="150"/>
      <c r="AD2766" s="150"/>
      <c r="AE2766" s="150"/>
      <c r="AF2766" s="150"/>
      <c r="AG2766" s="150" t="s">
        <v>243</v>
      </c>
      <c r="AH2766" s="150"/>
      <c r="AI2766" s="150"/>
      <c r="AJ2766" s="150"/>
      <c r="AK2766" s="150"/>
      <c r="AL2766" s="150"/>
      <c r="AM2766" s="150"/>
      <c r="AN2766" s="150"/>
      <c r="AO2766" s="150"/>
      <c r="AP2766" s="150"/>
      <c r="AQ2766" s="150"/>
      <c r="AR2766" s="150"/>
      <c r="AS2766" s="150"/>
      <c r="AT2766" s="150"/>
      <c r="AU2766" s="150"/>
      <c r="AV2766" s="150"/>
      <c r="AW2766" s="150"/>
      <c r="AX2766" s="150"/>
      <c r="AY2766" s="150"/>
      <c r="AZ2766" s="150"/>
      <c r="BA2766" s="150"/>
      <c r="BB2766" s="150"/>
      <c r="BC2766" s="150"/>
      <c r="BD2766" s="150"/>
      <c r="BE2766" s="150"/>
      <c r="BF2766" s="150"/>
      <c r="BG2766" s="150"/>
      <c r="BH2766" s="150"/>
    </row>
    <row r="2767" spans="1:60" outlineLevel="1" x14ac:dyDescent="0.2">
      <c r="A2767" s="157"/>
      <c r="B2767" s="158"/>
      <c r="C2767" s="262" t="s">
        <v>2335</v>
      </c>
      <c r="D2767" s="263"/>
      <c r="E2767" s="263"/>
      <c r="F2767" s="263"/>
      <c r="G2767" s="263"/>
      <c r="H2767" s="159"/>
      <c r="I2767" s="159"/>
      <c r="J2767" s="159"/>
      <c r="K2767" s="159"/>
      <c r="L2767" s="159"/>
      <c r="M2767" s="159"/>
      <c r="N2767" s="159"/>
      <c r="O2767" s="159"/>
      <c r="P2767" s="159"/>
      <c r="Q2767" s="159"/>
      <c r="R2767" s="159"/>
      <c r="S2767" s="159"/>
      <c r="T2767" s="159"/>
      <c r="U2767" s="159"/>
      <c r="V2767" s="159"/>
      <c r="W2767" s="159"/>
      <c r="X2767" s="159"/>
      <c r="Y2767" s="150"/>
      <c r="Z2767" s="150"/>
      <c r="AA2767" s="150"/>
      <c r="AB2767" s="150"/>
      <c r="AC2767" s="150"/>
      <c r="AD2767" s="150"/>
      <c r="AE2767" s="150"/>
      <c r="AF2767" s="150"/>
      <c r="AG2767" s="150" t="s">
        <v>206</v>
      </c>
      <c r="AH2767" s="150"/>
      <c r="AI2767" s="150"/>
      <c r="AJ2767" s="150"/>
      <c r="AK2767" s="150"/>
      <c r="AL2767" s="150"/>
      <c r="AM2767" s="150"/>
      <c r="AN2767" s="150"/>
      <c r="AO2767" s="150"/>
      <c r="AP2767" s="150"/>
      <c r="AQ2767" s="150"/>
      <c r="AR2767" s="150"/>
      <c r="AS2767" s="150"/>
      <c r="AT2767" s="150"/>
      <c r="AU2767" s="150"/>
      <c r="AV2767" s="150"/>
      <c r="AW2767" s="150"/>
      <c r="AX2767" s="150"/>
      <c r="AY2767" s="150"/>
      <c r="AZ2767" s="150"/>
      <c r="BA2767" s="150"/>
      <c r="BB2767" s="150"/>
      <c r="BC2767" s="150"/>
      <c r="BD2767" s="150"/>
      <c r="BE2767" s="150"/>
      <c r="BF2767" s="150"/>
      <c r="BG2767" s="150"/>
      <c r="BH2767" s="150"/>
    </row>
    <row r="2768" spans="1:60" outlineLevel="1" x14ac:dyDescent="0.2">
      <c r="A2768" s="167">
        <v>429</v>
      </c>
      <c r="B2768" s="168" t="s">
        <v>2336</v>
      </c>
      <c r="C2768" s="184" t="s">
        <v>2337</v>
      </c>
      <c r="D2768" s="169" t="s">
        <v>420</v>
      </c>
      <c r="E2768" s="170">
        <v>1</v>
      </c>
      <c r="F2768" s="171">
        <v>19190</v>
      </c>
      <c r="G2768" s="172">
        <f>ROUND(E2768*F2768,2)</f>
        <v>19190</v>
      </c>
      <c r="H2768" s="171">
        <v>0</v>
      </c>
      <c r="I2768" s="172">
        <f>ROUND(E2768*H2768,2)</f>
        <v>0</v>
      </c>
      <c r="J2768" s="171">
        <v>19190</v>
      </c>
      <c r="K2768" s="172">
        <f>ROUND(E2768*J2768,2)</f>
        <v>19190</v>
      </c>
      <c r="L2768" s="172">
        <v>21</v>
      </c>
      <c r="M2768" s="172">
        <f>G2768*(1+L2768/100)</f>
        <v>23219.899999999998</v>
      </c>
      <c r="N2768" s="172">
        <v>0</v>
      </c>
      <c r="O2768" s="172">
        <f>ROUND(E2768*N2768,2)</f>
        <v>0</v>
      </c>
      <c r="P2768" s="172">
        <v>0</v>
      </c>
      <c r="Q2768" s="172">
        <f>ROUND(E2768*P2768,2)</f>
        <v>0</v>
      </c>
      <c r="R2768" s="172"/>
      <c r="S2768" s="172" t="s">
        <v>438</v>
      </c>
      <c r="T2768" s="173" t="s">
        <v>202</v>
      </c>
      <c r="U2768" s="159">
        <v>0</v>
      </c>
      <c r="V2768" s="159">
        <f>ROUND(E2768*U2768,2)</f>
        <v>0</v>
      </c>
      <c r="W2768" s="159"/>
      <c r="X2768" s="159" t="s">
        <v>242</v>
      </c>
      <c r="Y2768" s="150"/>
      <c r="Z2768" s="150"/>
      <c r="AA2768" s="150"/>
      <c r="AB2768" s="150"/>
      <c r="AC2768" s="150"/>
      <c r="AD2768" s="150"/>
      <c r="AE2768" s="150"/>
      <c r="AF2768" s="150"/>
      <c r="AG2768" s="150" t="s">
        <v>243</v>
      </c>
      <c r="AH2768" s="150"/>
      <c r="AI2768" s="150"/>
      <c r="AJ2768" s="150"/>
      <c r="AK2768" s="150"/>
      <c r="AL2768" s="150"/>
      <c r="AM2768" s="150"/>
      <c r="AN2768" s="150"/>
      <c r="AO2768" s="150"/>
      <c r="AP2768" s="150"/>
      <c r="AQ2768" s="150"/>
      <c r="AR2768" s="150"/>
      <c r="AS2768" s="150"/>
      <c r="AT2768" s="150"/>
      <c r="AU2768" s="150"/>
      <c r="AV2768" s="150"/>
      <c r="AW2768" s="150"/>
      <c r="AX2768" s="150"/>
      <c r="AY2768" s="150"/>
      <c r="AZ2768" s="150"/>
      <c r="BA2768" s="150"/>
      <c r="BB2768" s="150"/>
      <c r="BC2768" s="150"/>
      <c r="BD2768" s="150"/>
      <c r="BE2768" s="150"/>
      <c r="BF2768" s="150"/>
      <c r="BG2768" s="150"/>
      <c r="BH2768" s="150"/>
    </row>
    <row r="2769" spans="1:60" outlineLevel="1" x14ac:dyDescent="0.2">
      <c r="A2769" s="157"/>
      <c r="B2769" s="158"/>
      <c r="C2769" s="262" t="s">
        <v>2338</v>
      </c>
      <c r="D2769" s="263"/>
      <c r="E2769" s="263"/>
      <c r="F2769" s="263"/>
      <c r="G2769" s="263"/>
      <c r="H2769" s="159"/>
      <c r="I2769" s="159"/>
      <c r="J2769" s="159"/>
      <c r="K2769" s="159"/>
      <c r="L2769" s="159"/>
      <c r="M2769" s="159"/>
      <c r="N2769" s="159"/>
      <c r="O2769" s="159"/>
      <c r="P2769" s="159"/>
      <c r="Q2769" s="159"/>
      <c r="R2769" s="159"/>
      <c r="S2769" s="159"/>
      <c r="T2769" s="159"/>
      <c r="U2769" s="159"/>
      <c r="V2769" s="159"/>
      <c r="W2769" s="159"/>
      <c r="X2769" s="159"/>
      <c r="Y2769" s="150"/>
      <c r="Z2769" s="150"/>
      <c r="AA2769" s="150"/>
      <c r="AB2769" s="150"/>
      <c r="AC2769" s="150"/>
      <c r="AD2769" s="150"/>
      <c r="AE2769" s="150"/>
      <c r="AF2769" s="150"/>
      <c r="AG2769" s="150" t="s">
        <v>206</v>
      </c>
      <c r="AH2769" s="150"/>
      <c r="AI2769" s="150"/>
      <c r="AJ2769" s="150"/>
      <c r="AK2769" s="150"/>
      <c r="AL2769" s="150"/>
      <c r="AM2769" s="150"/>
      <c r="AN2769" s="150"/>
      <c r="AO2769" s="150"/>
      <c r="AP2769" s="150"/>
      <c r="AQ2769" s="150"/>
      <c r="AR2769" s="150"/>
      <c r="AS2769" s="150"/>
      <c r="AT2769" s="150"/>
      <c r="AU2769" s="150"/>
      <c r="AV2769" s="150"/>
      <c r="AW2769" s="150"/>
      <c r="AX2769" s="150"/>
      <c r="AY2769" s="150"/>
      <c r="AZ2769" s="150"/>
      <c r="BA2769" s="150"/>
      <c r="BB2769" s="150"/>
      <c r="BC2769" s="150"/>
      <c r="BD2769" s="150"/>
      <c r="BE2769" s="150"/>
      <c r="BF2769" s="150"/>
      <c r="BG2769" s="150"/>
      <c r="BH2769" s="150"/>
    </row>
    <row r="2770" spans="1:60" outlineLevel="1" x14ac:dyDescent="0.2">
      <c r="A2770" s="157"/>
      <c r="B2770" s="158"/>
      <c r="C2770" s="271" t="s">
        <v>2339</v>
      </c>
      <c r="D2770" s="272"/>
      <c r="E2770" s="272"/>
      <c r="F2770" s="272"/>
      <c r="G2770" s="272"/>
      <c r="H2770" s="159"/>
      <c r="I2770" s="159"/>
      <c r="J2770" s="159"/>
      <c r="K2770" s="159"/>
      <c r="L2770" s="159"/>
      <c r="M2770" s="159"/>
      <c r="N2770" s="159"/>
      <c r="O2770" s="159"/>
      <c r="P2770" s="159"/>
      <c r="Q2770" s="159"/>
      <c r="R2770" s="159"/>
      <c r="S2770" s="159"/>
      <c r="T2770" s="159"/>
      <c r="U2770" s="159"/>
      <c r="V2770" s="159"/>
      <c r="W2770" s="159"/>
      <c r="X2770" s="159"/>
      <c r="Y2770" s="150"/>
      <c r="Z2770" s="150"/>
      <c r="AA2770" s="150"/>
      <c r="AB2770" s="150"/>
      <c r="AC2770" s="150"/>
      <c r="AD2770" s="150"/>
      <c r="AE2770" s="150"/>
      <c r="AF2770" s="150"/>
      <c r="AG2770" s="150" t="s">
        <v>206</v>
      </c>
      <c r="AH2770" s="150"/>
      <c r="AI2770" s="150"/>
      <c r="AJ2770" s="150"/>
      <c r="AK2770" s="150"/>
      <c r="AL2770" s="150"/>
      <c r="AM2770" s="150"/>
      <c r="AN2770" s="150"/>
      <c r="AO2770" s="150"/>
      <c r="AP2770" s="150"/>
      <c r="AQ2770" s="150"/>
      <c r="AR2770" s="150"/>
      <c r="AS2770" s="150"/>
      <c r="AT2770" s="150"/>
      <c r="AU2770" s="150"/>
      <c r="AV2770" s="150"/>
      <c r="AW2770" s="150"/>
      <c r="AX2770" s="150"/>
      <c r="AY2770" s="150"/>
      <c r="AZ2770" s="150"/>
      <c r="BA2770" s="150"/>
      <c r="BB2770" s="150"/>
      <c r="BC2770" s="150"/>
      <c r="BD2770" s="150"/>
      <c r="BE2770" s="150"/>
      <c r="BF2770" s="150"/>
      <c r="BG2770" s="150"/>
      <c r="BH2770" s="150"/>
    </row>
    <row r="2771" spans="1:60" outlineLevel="1" x14ac:dyDescent="0.2">
      <c r="A2771" s="167">
        <v>430</v>
      </c>
      <c r="B2771" s="168" t="s">
        <v>2340</v>
      </c>
      <c r="C2771" s="184" t="s">
        <v>2341</v>
      </c>
      <c r="D2771" s="169" t="s">
        <v>420</v>
      </c>
      <c r="E2771" s="170">
        <v>1</v>
      </c>
      <c r="F2771" s="171">
        <v>9350</v>
      </c>
      <c r="G2771" s="172">
        <f>ROUND(E2771*F2771,2)</f>
        <v>9350</v>
      </c>
      <c r="H2771" s="171">
        <v>0</v>
      </c>
      <c r="I2771" s="172">
        <f>ROUND(E2771*H2771,2)</f>
        <v>0</v>
      </c>
      <c r="J2771" s="171">
        <v>9350</v>
      </c>
      <c r="K2771" s="172">
        <f>ROUND(E2771*J2771,2)</f>
        <v>9350</v>
      </c>
      <c r="L2771" s="172">
        <v>21</v>
      </c>
      <c r="M2771" s="172">
        <f>G2771*(1+L2771/100)</f>
        <v>11313.5</v>
      </c>
      <c r="N2771" s="172">
        <v>0</v>
      </c>
      <c r="O2771" s="172">
        <f>ROUND(E2771*N2771,2)</f>
        <v>0</v>
      </c>
      <c r="P2771" s="172">
        <v>0</v>
      </c>
      <c r="Q2771" s="172">
        <f>ROUND(E2771*P2771,2)</f>
        <v>0</v>
      </c>
      <c r="R2771" s="172"/>
      <c r="S2771" s="172" t="s">
        <v>438</v>
      </c>
      <c r="T2771" s="173" t="s">
        <v>202</v>
      </c>
      <c r="U2771" s="159">
        <v>0</v>
      </c>
      <c r="V2771" s="159">
        <f>ROUND(E2771*U2771,2)</f>
        <v>0</v>
      </c>
      <c r="W2771" s="159"/>
      <c r="X2771" s="159" t="s">
        <v>242</v>
      </c>
      <c r="Y2771" s="150"/>
      <c r="Z2771" s="150"/>
      <c r="AA2771" s="150"/>
      <c r="AB2771" s="150"/>
      <c r="AC2771" s="150"/>
      <c r="AD2771" s="150"/>
      <c r="AE2771" s="150"/>
      <c r="AF2771" s="150"/>
      <c r="AG2771" s="150" t="s">
        <v>243</v>
      </c>
      <c r="AH2771" s="150"/>
      <c r="AI2771" s="150"/>
      <c r="AJ2771" s="150"/>
      <c r="AK2771" s="150"/>
      <c r="AL2771" s="150"/>
      <c r="AM2771" s="150"/>
      <c r="AN2771" s="150"/>
      <c r="AO2771" s="150"/>
      <c r="AP2771" s="150"/>
      <c r="AQ2771" s="150"/>
      <c r="AR2771" s="150"/>
      <c r="AS2771" s="150"/>
      <c r="AT2771" s="150"/>
      <c r="AU2771" s="150"/>
      <c r="AV2771" s="150"/>
      <c r="AW2771" s="150"/>
      <c r="AX2771" s="150"/>
      <c r="AY2771" s="150"/>
      <c r="AZ2771" s="150"/>
      <c r="BA2771" s="150"/>
      <c r="BB2771" s="150"/>
      <c r="BC2771" s="150"/>
      <c r="BD2771" s="150"/>
      <c r="BE2771" s="150"/>
      <c r="BF2771" s="150"/>
      <c r="BG2771" s="150"/>
      <c r="BH2771" s="150"/>
    </row>
    <row r="2772" spans="1:60" outlineLevel="1" x14ac:dyDescent="0.2">
      <c r="A2772" s="157"/>
      <c r="B2772" s="158"/>
      <c r="C2772" s="262" t="s">
        <v>2342</v>
      </c>
      <c r="D2772" s="263"/>
      <c r="E2772" s="263"/>
      <c r="F2772" s="263"/>
      <c r="G2772" s="263"/>
      <c r="H2772" s="159"/>
      <c r="I2772" s="159"/>
      <c r="J2772" s="159"/>
      <c r="K2772" s="159"/>
      <c r="L2772" s="159"/>
      <c r="M2772" s="159"/>
      <c r="N2772" s="159"/>
      <c r="O2772" s="159"/>
      <c r="P2772" s="159"/>
      <c r="Q2772" s="159"/>
      <c r="R2772" s="159"/>
      <c r="S2772" s="159"/>
      <c r="T2772" s="159"/>
      <c r="U2772" s="159"/>
      <c r="V2772" s="159"/>
      <c r="W2772" s="159"/>
      <c r="X2772" s="159"/>
      <c r="Y2772" s="150"/>
      <c r="Z2772" s="150"/>
      <c r="AA2772" s="150"/>
      <c r="AB2772" s="150"/>
      <c r="AC2772" s="150"/>
      <c r="AD2772" s="150"/>
      <c r="AE2772" s="150"/>
      <c r="AF2772" s="150"/>
      <c r="AG2772" s="150" t="s">
        <v>206</v>
      </c>
      <c r="AH2772" s="150"/>
      <c r="AI2772" s="150"/>
      <c r="AJ2772" s="150"/>
      <c r="AK2772" s="150"/>
      <c r="AL2772" s="150"/>
      <c r="AM2772" s="150"/>
      <c r="AN2772" s="150"/>
      <c r="AO2772" s="150"/>
      <c r="AP2772" s="150"/>
      <c r="AQ2772" s="150"/>
      <c r="AR2772" s="150"/>
      <c r="AS2772" s="150"/>
      <c r="AT2772" s="150"/>
      <c r="AU2772" s="150"/>
      <c r="AV2772" s="150"/>
      <c r="AW2772" s="150"/>
      <c r="AX2772" s="150"/>
      <c r="AY2772" s="150"/>
      <c r="AZ2772" s="150"/>
      <c r="BA2772" s="150"/>
      <c r="BB2772" s="150"/>
      <c r="BC2772" s="150"/>
      <c r="BD2772" s="150"/>
      <c r="BE2772" s="150"/>
      <c r="BF2772" s="150"/>
      <c r="BG2772" s="150"/>
      <c r="BH2772" s="150"/>
    </row>
    <row r="2773" spans="1:60" outlineLevel="1" x14ac:dyDescent="0.2">
      <c r="A2773" s="167">
        <v>431</v>
      </c>
      <c r="B2773" s="168" t="s">
        <v>2343</v>
      </c>
      <c r="C2773" s="184" t="s">
        <v>2344</v>
      </c>
      <c r="D2773" s="169" t="s">
        <v>420</v>
      </c>
      <c r="E2773" s="170">
        <v>1</v>
      </c>
      <c r="F2773" s="171">
        <v>16170</v>
      </c>
      <c r="G2773" s="172">
        <f>ROUND(E2773*F2773,2)</f>
        <v>16170</v>
      </c>
      <c r="H2773" s="171">
        <v>0</v>
      </c>
      <c r="I2773" s="172">
        <f>ROUND(E2773*H2773,2)</f>
        <v>0</v>
      </c>
      <c r="J2773" s="171">
        <v>16170</v>
      </c>
      <c r="K2773" s="172">
        <f>ROUND(E2773*J2773,2)</f>
        <v>16170</v>
      </c>
      <c r="L2773" s="172">
        <v>21</v>
      </c>
      <c r="M2773" s="172">
        <f>G2773*(1+L2773/100)</f>
        <v>19565.7</v>
      </c>
      <c r="N2773" s="172">
        <v>0</v>
      </c>
      <c r="O2773" s="172">
        <f>ROUND(E2773*N2773,2)</f>
        <v>0</v>
      </c>
      <c r="P2773" s="172">
        <v>0</v>
      </c>
      <c r="Q2773" s="172">
        <f>ROUND(E2773*P2773,2)</f>
        <v>0</v>
      </c>
      <c r="R2773" s="172"/>
      <c r="S2773" s="172" t="s">
        <v>438</v>
      </c>
      <c r="T2773" s="173" t="s">
        <v>202</v>
      </c>
      <c r="U2773" s="159">
        <v>0</v>
      </c>
      <c r="V2773" s="159">
        <f>ROUND(E2773*U2773,2)</f>
        <v>0</v>
      </c>
      <c r="W2773" s="159"/>
      <c r="X2773" s="159" t="s">
        <v>242</v>
      </c>
      <c r="Y2773" s="150"/>
      <c r="Z2773" s="150"/>
      <c r="AA2773" s="150"/>
      <c r="AB2773" s="150"/>
      <c r="AC2773" s="150"/>
      <c r="AD2773" s="150"/>
      <c r="AE2773" s="150"/>
      <c r="AF2773" s="150"/>
      <c r="AG2773" s="150" t="s">
        <v>243</v>
      </c>
      <c r="AH2773" s="150"/>
      <c r="AI2773" s="150"/>
      <c r="AJ2773" s="150"/>
      <c r="AK2773" s="150"/>
      <c r="AL2773" s="150"/>
      <c r="AM2773" s="150"/>
      <c r="AN2773" s="150"/>
      <c r="AO2773" s="150"/>
      <c r="AP2773" s="150"/>
      <c r="AQ2773" s="150"/>
      <c r="AR2773" s="150"/>
      <c r="AS2773" s="150"/>
      <c r="AT2773" s="150"/>
      <c r="AU2773" s="150"/>
      <c r="AV2773" s="150"/>
      <c r="AW2773" s="150"/>
      <c r="AX2773" s="150"/>
      <c r="AY2773" s="150"/>
      <c r="AZ2773" s="150"/>
      <c r="BA2773" s="150"/>
      <c r="BB2773" s="150"/>
      <c r="BC2773" s="150"/>
      <c r="BD2773" s="150"/>
      <c r="BE2773" s="150"/>
      <c r="BF2773" s="150"/>
      <c r="BG2773" s="150"/>
      <c r="BH2773" s="150"/>
    </row>
    <row r="2774" spans="1:60" outlineLevel="1" x14ac:dyDescent="0.2">
      <c r="A2774" s="157"/>
      <c r="B2774" s="158"/>
      <c r="C2774" s="262" t="s">
        <v>2345</v>
      </c>
      <c r="D2774" s="263"/>
      <c r="E2774" s="263"/>
      <c r="F2774" s="263"/>
      <c r="G2774" s="263"/>
      <c r="H2774" s="159"/>
      <c r="I2774" s="159"/>
      <c r="J2774" s="159"/>
      <c r="K2774" s="159"/>
      <c r="L2774" s="159"/>
      <c r="M2774" s="159"/>
      <c r="N2774" s="159"/>
      <c r="O2774" s="159"/>
      <c r="P2774" s="159"/>
      <c r="Q2774" s="159"/>
      <c r="R2774" s="159"/>
      <c r="S2774" s="159"/>
      <c r="T2774" s="159"/>
      <c r="U2774" s="159"/>
      <c r="V2774" s="159"/>
      <c r="W2774" s="159"/>
      <c r="X2774" s="159"/>
      <c r="Y2774" s="150"/>
      <c r="Z2774" s="150"/>
      <c r="AA2774" s="150"/>
      <c r="AB2774" s="150"/>
      <c r="AC2774" s="150"/>
      <c r="AD2774" s="150"/>
      <c r="AE2774" s="150"/>
      <c r="AF2774" s="150"/>
      <c r="AG2774" s="150" t="s">
        <v>206</v>
      </c>
      <c r="AH2774" s="150"/>
      <c r="AI2774" s="150"/>
      <c r="AJ2774" s="150"/>
      <c r="AK2774" s="150"/>
      <c r="AL2774" s="150"/>
      <c r="AM2774" s="150"/>
      <c r="AN2774" s="150"/>
      <c r="AO2774" s="150"/>
      <c r="AP2774" s="150"/>
      <c r="AQ2774" s="150"/>
      <c r="AR2774" s="150"/>
      <c r="AS2774" s="150"/>
      <c r="AT2774" s="150"/>
      <c r="AU2774" s="150"/>
      <c r="AV2774" s="150"/>
      <c r="AW2774" s="150"/>
      <c r="AX2774" s="150"/>
      <c r="AY2774" s="150"/>
      <c r="AZ2774" s="150"/>
      <c r="BA2774" s="150"/>
      <c r="BB2774" s="150"/>
      <c r="BC2774" s="150"/>
      <c r="BD2774" s="150"/>
      <c r="BE2774" s="150"/>
      <c r="BF2774" s="150"/>
      <c r="BG2774" s="150"/>
      <c r="BH2774" s="150"/>
    </row>
    <row r="2775" spans="1:60" outlineLevel="1" x14ac:dyDescent="0.2">
      <c r="A2775" s="175">
        <v>432</v>
      </c>
      <c r="B2775" s="176" t="s">
        <v>2346</v>
      </c>
      <c r="C2775" s="185" t="s">
        <v>2347</v>
      </c>
      <c r="D2775" s="177" t="s">
        <v>420</v>
      </c>
      <c r="E2775" s="178">
        <v>1</v>
      </c>
      <c r="F2775" s="179">
        <v>2420</v>
      </c>
      <c r="G2775" s="180">
        <f t="shared" ref="G2775:G2781" si="0">ROUND(E2775*F2775,2)</f>
        <v>2420</v>
      </c>
      <c r="H2775" s="179">
        <v>0</v>
      </c>
      <c r="I2775" s="180">
        <f t="shared" ref="I2775:I2781" si="1">ROUND(E2775*H2775,2)</f>
        <v>0</v>
      </c>
      <c r="J2775" s="179">
        <v>2420</v>
      </c>
      <c r="K2775" s="180">
        <f t="shared" ref="K2775:K2781" si="2">ROUND(E2775*J2775,2)</f>
        <v>2420</v>
      </c>
      <c r="L2775" s="180">
        <v>21</v>
      </c>
      <c r="M2775" s="180">
        <f t="shared" ref="M2775:M2781" si="3">G2775*(1+L2775/100)</f>
        <v>2928.2</v>
      </c>
      <c r="N2775" s="180">
        <v>0</v>
      </c>
      <c r="O2775" s="180">
        <f t="shared" ref="O2775:O2781" si="4">ROUND(E2775*N2775,2)</f>
        <v>0</v>
      </c>
      <c r="P2775" s="180">
        <v>0</v>
      </c>
      <c r="Q2775" s="180">
        <f t="shared" ref="Q2775:Q2781" si="5">ROUND(E2775*P2775,2)</f>
        <v>0</v>
      </c>
      <c r="R2775" s="180"/>
      <c r="S2775" s="180" t="s">
        <v>438</v>
      </c>
      <c r="T2775" s="181" t="s">
        <v>202</v>
      </c>
      <c r="U2775" s="159">
        <v>0</v>
      </c>
      <c r="V2775" s="159">
        <f t="shared" ref="V2775:V2781" si="6">ROUND(E2775*U2775,2)</f>
        <v>0</v>
      </c>
      <c r="W2775" s="159"/>
      <c r="X2775" s="159" t="s">
        <v>242</v>
      </c>
      <c r="Y2775" s="150"/>
      <c r="Z2775" s="150"/>
      <c r="AA2775" s="150"/>
      <c r="AB2775" s="150"/>
      <c r="AC2775" s="150"/>
      <c r="AD2775" s="150"/>
      <c r="AE2775" s="150"/>
      <c r="AF2775" s="150"/>
      <c r="AG2775" s="150" t="s">
        <v>243</v>
      </c>
      <c r="AH2775" s="150"/>
      <c r="AI2775" s="150"/>
      <c r="AJ2775" s="150"/>
      <c r="AK2775" s="150"/>
      <c r="AL2775" s="150"/>
      <c r="AM2775" s="150"/>
      <c r="AN2775" s="150"/>
      <c r="AO2775" s="150"/>
      <c r="AP2775" s="150"/>
      <c r="AQ2775" s="150"/>
      <c r="AR2775" s="150"/>
      <c r="AS2775" s="150"/>
      <c r="AT2775" s="150"/>
      <c r="AU2775" s="150"/>
      <c r="AV2775" s="150"/>
      <c r="AW2775" s="150"/>
      <c r="AX2775" s="150"/>
      <c r="AY2775" s="150"/>
      <c r="AZ2775" s="150"/>
      <c r="BA2775" s="150"/>
      <c r="BB2775" s="150"/>
      <c r="BC2775" s="150"/>
      <c r="BD2775" s="150"/>
      <c r="BE2775" s="150"/>
      <c r="BF2775" s="150"/>
      <c r="BG2775" s="150"/>
      <c r="BH2775" s="150"/>
    </row>
    <row r="2776" spans="1:60" outlineLevel="1" x14ac:dyDescent="0.2">
      <c r="A2776" s="175">
        <v>433</v>
      </c>
      <c r="B2776" s="176" t="s">
        <v>2348</v>
      </c>
      <c r="C2776" s="185" t="s">
        <v>2349</v>
      </c>
      <c r="D2776" s="177" t="s">
        <v>420</v>
      </c>
      <c r="E2776" s="178">
        <v>1</v>
      </c>
      <c r="F2776" s="179">
        <v>11870</v>
      </c>
      <c r="G2776" s="180">
        <f t="shared" si="0"/>
        <v>11870</v>
      </c>
      <c r="H2776" s="179">
        <v>0</v>
      </c>
      <c r="I2776" s="180">
        <f t="shared" si="1"/>
        <v>0</v>
      </c>
      <c r="J2776" s="179">
        <v>11870</v>
      </c>
      <c r="K2776" s="180">
        <f t="shared" si="2"/>
        <v>11870</v>
      </c>
      <c r="L2776" s="180">
        <v>21</v>
      </c>
      <c r="M2776" s="180">
        <f t="shared" si="3"/>
        <v>14362.699999999999</v>
      </c>
      <c r="N2776" s="180">
        <v>0</v>
      </c>
      <c r="O2776" s="180">
        <f t="shared" si="4"/>
        <v>0</v>
      </c>
      <c r="P2776" s="180">
        <v>0</v>
      </c>
      <c r="Q2776" s="180">
        <f t="shared" si="5"/>
        <v>0</v>
      </c>
      <c r="R2776" s="180"/>
      <c r="S2776" s="180" t="s">
        <v>438</v>
      </c>
      <c r="T2776" s="181" t="s">
        <v>202</v>
      </c>
      <c r="U2776" s="159">
        <v>0</v>
      </c>
      <c r="V2776" s="159">
        <f t="shared" si="6"/>
        <v>0</v>
      </c>
      <c r="W2776" s="159"/>
      <c r="X2776" s="159" t="s">
        <v>242</v>
      </c>
      <c r="Y2776" s="150"/>
      <c r="Z2776" s="150"/>
      <c r="AA2776" s="150"/>
      <c r="AB2776" s="150"/>
      <c r="AC2776" s="150"/>
      <c r="AD2776" s="150"/>
      <c r="AE2776" s="150"/>
      <c r="AF2776" s="150"/>
      <c r="AG2776" s="150" t="s">
        <v>243</v>
      </c>
      <c r="AH2776" s="150"/>
      <c r="AI2776" s="150"/>
      <c r="AJ2776" s="150"/>
      <c r="AK2776" s="150"/>
      <c r="AL2776" s="150"/>
      <c r="AM2776" s="150"/>
      <c r="AN2776" s="150"/>
      <c r="AO2776" s="150"/>
      <c r="AP2776" s="150"/>
      <c r="AQ2776" s="150"/>
      <c r="AR2776" s="150"/>
      <c r="AS2776" s="150"/>
      <c r="AT2776" s="150"/>
      <c r="AU2776" s="150"/>
      <c r="AV2776" s="150"/>
      <c r="AW2776" s="150"/>
      <c r="AX2776" s="150"/>
      <c r="AY2776" s="150"/>
      <c r="AZ2776" s="150"/>
      <c r="BA2776" s="150"/>
      <c r="BB2776" s="150"/>
      <c r="BC2776" s="150"/>
      <c r="BD2776" s="150"/>
      <c r="BE2776" s="150"/>
      <c r="BF2776" s="150"/>
      <c r="BG2776" s="150"/>
      <c r="BH2776" s="150"/>
    </row>
    <row r="2777" spans="1:60" ht="22.5" outlineLevel="1" x14ac:dyDescent="0.2">
      <c r="A2777" s="175">
        <v>434</v>
      </c>
      <c r="B2777" s="176" t="s">
        <v>2350</v>
      </c>
      <c r="C2777" s="185" t="s">
        <v>2351</v>
      </c>
      <c r="D2777" s="177" t="s">
        <v>420</v>
      </c>
      <c r="E2777" s="178">
        <v>1</v>
      </c>
      <c r="F2777" s="179">
        <v>11340</v>
      </c>
      <c r="G2777" s="180">
        <f t="shared" si="0"/>
        <v>11340</v>
      </c>
      <c r="H2777" s="179">
        <v>0</v>
      </c>
      <c r="I2777" s="180">
        <f t="shared" si="1"/>
        <v>0</v>
      </c>
      <c r="J2777" s="179">
        <v>11340</v>
      </c>
      <c r="K2777" s="180">
        <f t="shared" si="2"/>
        <v>11340</v>
      </c>
      <c r="L2777" s="180">
        <v>21</v>
      </c>
      <c r="M2777" s="180">
        <f t="shared" si="3"/>
        <v>13721.4</v>
      </c>
      <c r="N2777" s="180">
        <v>0</v>
      </c>
      <c r="O2777" s="180">
        <f t="shared" si="4"/>
        <v>0</v>
      </c>
      <c r="P2777" s="180">
        <v>0</v>
      </c>
      <c r="Q2777" s="180">
        <f t="shared" si="5"/>
        <v>0</v>
      </c>
      <c r="R2777" s="180"/>
      <c r="S2777" s="180" t="s">
        <v>438</v>
      </c>
      <c r="T2777" s="181" t="s">
        <v>202</v>
      </c>
      <c r="U2777" s="159">
        <v>0</v>
      </c>
      <c r="V2777" s="159">
        <f t="shared" si="6"/>
        <v>0</v>
      </c>
      <c r="W2777" s="159"/>
      <c r="X2777" s="159" t="s">
        <v>242</v>
      </c>
      <c r="Y2777" s="150"/>
      <c r="Z2777" s="150"/>
      <c r="AA2777" s="150"/>
      <c r="AB2777" s="150"/>
      <c r="AC2777" s="150"/>
      <c r="AD2777" s="150"/>
      <c r="AE2777" s="150"/>
      <c r="AF2777" s="150"/>
      <c r="AG2777" s="150" t="s">
        <v>243</v>
      </c>
      <c r="AH2777" s="150"/>
      <c r="AI2777" s="150"/>
      <c r="AJ2777" s="150"/>
      <c r="AK2777" s="150"/>
      <c r="AL2777" s="150"/>
      <c r="AM2777" s="150"/>
      <c r="AN2777" s="150"/>
      <c r="AO2777" s="150"/>
      <c r="AP2777" s="150"/>
      <c r="AQ2777" s="150"/>
      <c r="AR2777" s="150"/>
      <c r="AS2777" s="150"/>
      <c r="AT2777" s="150"/>
      <c r="AU2777" s="150"/>
      <c r="AV2777" s="150"/>
      <c r="AW2777" s="150"/>
      <c r="AX2777" s="150"/>
      <c r="AY2777" s="150"/>
      <c r="AZ2777" s="150"/>
      <c r="BA2777" s="150"/>
      <c r="BB2777" s="150"/>
      <c r="BC2777" s="150"/>
      <c r="BD2777" s="150"/>
      <c r="BE2777" s="150"/>
      <c r="BF2777" s="150"/>
      <c r="BG2777" s="150"/>
      <c r="BH2777" s="150"/>
    </row>
    <row r="2778" spans="1:60" outlineLevel="1" x14ac:dyDescent="0.2">
      <c r="A2778" s="175">
        <v>435</v>
      </c>
      <c r="B2778" s="176" t="s">
        <v>2352</v>
      </c>
      <c r="C2778" s="185" t="s">
        <v>2353</v>
      </c>
      <c r="D2778" s="177" t="s">
        <v>420</v>
      </c>
      <c r="E2778" s="178">
        <v>1</v>
      </c>
      <c r="F2778" s="179">
        <v>2920</v>
      </c>
      <c r="G2778" s="180">
        <f t="shared" si="0"/>
        <v>2920</v>
      </c>
      <c r="H2778" s="179">
        <v>0</v>
      </c>
      <c r="I2778" s="180">
        <f t="shared" si="1"/>
        <v>0</v>
      </c>
      <c r="J2778" s="179">
        <v>2920</v>
      </c>
      <c r="K2778" s="180">
        <f t="shared" si="2"/>
        <v>2920</v>
      </c>
      <c r="L2778" s="180">
        <v>21</v>
      </c>
      <c r="M2778" s="180">
        <f t="shared" si="3"/>
        <v>3533.2</v>
      </c>
      <c r="N2778" s="180">
        <v>0</v>
      </c>
      <c r="O2778" s="180">
        <f t="shared" si="4"/>
        <v>0</v>
      </c>
      <c r="P2778" s="180">
        <v>0</v>
      </c>
      <c r="Q2778" s="180">
        <f t="shared" si="5"/>
        <v>0</v>
      </c>
      <c r="R2778" s="180"/>
      <c r="S2778" s="180" t="s">
        <v>438</v>
      </c>
      <c r="T2778" s="181" t="s">
        <v>202</v>
      </c>
      <c r="U2778" s="159">
        <v>0</v>
      </c>
      <c r="V2778" s="159">
        <f t="shared" si="6"/>
        <v>0</v>
      </c>
      <c r="W2778" s="159"/>
      <c r="X2778" s="159" t="s">
        <v>242</v>
      </c>
      <c r="Y2778" s="150"/>
      <c r="Z2778" s="150"/>
      <c r="AA2778" s="150"/>
      <c r="AB2778" s="150"/>
      <c r="AC2778" s="150"/>
      <c r="AD2778" s="150"/>
      <c r="AE2778" s="150"/>
      <c r="AF2778" s="150"/>
      <c r="AG2778" s="150" t="s">
        <v>243</v>
      </c>
      <c r="AH2778" s="150"/>
      <c r="AI2778" s="150"/>
      <c r="AJ2778" s="150"/>
      <c r="AK2778" s="150"/>
      <c r="AL2778" s="150"/>
      <c r="AM2778" s="150"/>
      <c r="AN2778" s="150"/>
      <c r="AO2778" s="150"/>
      <c r="AP2778" s="150"/>
      <c r="AQ2778" s="150"/>
      <c r="AR2778" s="150"/>
      <c r="AS2778" s="150"/>
      <c r="AT2778" s="150"/>
      <c r="AU2778" s="150"/>
      <c r="AV2778" s="150"/>
      <c r="AW2778" s="150"/>
      <c r="AX2778" s="150"/>
      <c r="AY2778" s="150"/>
      <c r="AZ2778" s="150"/>
      <c r="BA2778" s="150"/>
      <c r="BB2778" s="150"/>
      <c r="BC2778" s="150"/>
      <c r="BD2778" s="150"/>
      <c r="BE2778" s="150"/>
      <c r="BF2778" s="150"/>
      <c r="BG2778" s="150"/>
      <c r="BH2778" s="150"/>
    </row>
    <row r="2779" spans="1:60" ht="22.5" outlineLevel="1" x14ac:dyDescent="0.2">
      <c r="A2779" s="175">
        <v>436</v>
      </c>
      <c r="B2779" s="176" t="s">
        <v>2354</v>
      </c>
      <c r="C2779" s="185" t="s">
        <v>2355</v>
      </c>
      <c r="D2779" s="177" t="s">
        <v>420</v>
      </c>
      <c r="E2779" s="178">
        <v>1</v>
      </c>
      <c r="F2779" s="179">
        <v>9240</v>
      </c>
      <c r="G2779" s="180">
        <f t="shared" si="0"/>
        <v>9240</v>
      </c>
      <c r="H2779" s="179">
        <v>0</v>
      </c>
      <c r="I2779" s="180">
        <f t="shared" si="1"/>
        <v>0</v>
      </c>
      <c r="J2779" s="179">
        <v>9240</v>
      </c>
      <c r="K2779" s="180">
        <f t="shared" si="2"/>
        <v>9240</v>
      </c>
      <c r="L2779" s="180">
        <v>21</v>
      </c>
      <c r="M2779" s="180">
        <f t="shared" si="3"/>
        <v>11180.4</v>
      </c>
      <c r="N2779" s="180">
        <v>0</v>
      </c>
      <c r="O2779" s="180">
        <f t="shared" si="4"/>
        <v>0</v>
      </c>
      <c r="P2779" s="180">
        <v>0</v>
      </c>
      <c r="Q2779" s="180">
        <f t="shared" si="5"/>
        <v>0</v>
      </c>
      <c r="R2779" s="180"/>
      <c r="S2779" s="180" t="s">
        <v>438</v>
      </c>
      <c r="T2779" s="181" t="s">
        <v>202</v>
      </c>
      <c r="U2779" s="159">
        <v>0</v>
      </c>
      <c r="V2779" s="159">
        <f t="shared" si="6"/>
        <v>0</v>
      </c>
      <c r="W2779" s="159"/>
      <c r="X2779" s="159" t="s">
        <v>242</v>
      </c>
      <c r="Y2779" s="150"/>
      <c r="Z2779" s="150"/>
      <c r="AA2779" s="150"/>
      <c r="AB2779" s="150"/>
      <c r="AC2779" s="150"/>
      <c r="AD2779" s="150"/>
      <c r="AE2779" s="150"/>
      <c r="AF2779" s="150"/>
      <c r="AG2779" s="150" t="s">
        <v>243</v>
      </c>
      <c r="AH2779" s="150"/>
      <c r="AI2779" s="150"/>
      <c r="AJ2779" s="150"/>
      <c r="AK2779" s="150"/>
      <c r="AL2779" s="150"/>
      <c r="AM2779" s="150"/>
      <c r="AN2779" s="150"/>
      <c r="AO2779" s="150"/>
      <c r="AP2779" s="150"/>
      <c r="AQ2779" s="150"/>
      <c r="AR2779" s="150"/>
      <c r="AS2779" s="150"/>
      <c r="AT2779" s="150"/>
      <c r="AU2779" s="150"/>
      <c r="AV2779" s="150"/>
      <c r="AW2779" s="150"/>
      <c r="AX2779" s="150"/>
      <c r="AY2779" s="150"/>
      <c r="AZ2779" s="150"/>
      <c r="BA2779" s="150"/>
      <c r="BB2779" s="150"/>
      <c r="BC2779" s="150"/>
      <c r="BD2779" s="150"/>
      <c r="BE2779" s="150"/>
      <c r="BF2779" s="150"/>
      <c r="BG2779" s="150"/>
      <c r="BH2779" s="150"/>
    </row>
    <row r="2780" spans="1:60" ht="22.5" outlineLevel="1" x14ac:dyDescent="0.2">
      <c r="A2780" s="175">
        <v>437</v>
      </c>
      <c r="B2780" s="176" t="s">
        <v>2356</v>
      </c>
      <c r="C2780" s="185" t="s">
        <v>2357</v>
      </c>
      <c r="D2780" s="177" t="s">
        <v>420</v>
      </c>
      <c r="E2780" s="178">
        <v>1</v>
      </c>
      <c r="F2780" s="179">
        <v>6190</v>
      </c>
      <c r="G2780" s="180">
        <f t="shared" si="0"/>
        <v>6190</v>
      </c>
      <c r="H2780" s="179">
        <v>0</v>
      </c>
      <c r="I2780" s="180">
        <f t="shared" si="1"/>
        <v>0</v>
      </c>
      <c r="J2780" s="179">
        <v>6190</v>
      </c>
      <c r="K2780" s="180">
        <f t="shared" si="2"/>
        <v>6190</v>
      </c>
      <c r="L2780" s="180">
        <v>21</v>
      </c>
      <c r="M2780" s="180">
        <f t="shared" si="3"/>
        <v>7489.9</v>
      </c>
      <c r="N2780" s="180">
        <v>0</v>
      </c>
      <c r="O2780" s="180">
        <f t="shared" si="4"/>
        <v>0</v>
      </c>
      <c r="P2780" s="180">
        <v>0</v>
      </c>
      <c r="Q2780" s="180">
        <f t="shared" si="5"/>
        <v>0</v>
      </c>
      <c r="R2780" s="180"/>
      <c r="S2780" s="180" t="s">
        <v>438</v>
      </c>
      <c r="T2780" s="181" t="s">
        <v>202</v>
      </c>
      <c r="U2780" s="159">
        <v>0</v>
      </c>
      <c r="V2780" s="159">
        <f t="shared" si="6"/>
        <v>0</v>
      </c>
      <c r="W2780" s="159"/>
      <c r="X2780" s="159" t="s">
        <v>242</v>
      </c>
      <c r="Y2780" s="150"/>
      <c r="Z2780" s="150"/>
      <c r="AA2780" s="150"/>
      <c r="AB2780" s="150"/>
      <c r="AC2780" s="150"/>
      <c r="AD2780" s="150"/>
      <c r="AE2780" s="150"/>
      <c r="AF2780" s="150"/>
      <c r="AG2780" s="150" t="s">
        <v>243</v>
      </c>
      <c r="AH2780" s="150"/>
      <c r="AI2780" s="150"/>
      <c r="AJ2780" s="150"/>
      <c r="AK2780" s="150"/>
      <c r="AL2780" s="150"/>
      <c r="AM2780" s="150"/>
      <c r="AN2780" s="150"/>
      <c r="AO2780" s="150"/>
      <c r="AP2780" s="150"/>
      <c r="AQ2780" s="150"/>
      <c r="AR2780" s="150"/>
      <c r="AS2780" s="150"/>
      <c r="AT2780" s="150"/>
      <c r="AU2780" s="150"/>
      <c r="AV2780" s="150"/>
      <c r="AW2780" s="150"/>
      <c r="AX2780" s="150"/>
      <c r="AY2780" s="150"/>
      <c r="AZ2780" s="150"/>
      <c r="BA2780" s="150"/>
      <c r="BB2780" s="150"/>
      <c r="BC2780" s="150"/>
      <c r="BD2780" s="150"/>
      <c r="BE2780" s="150"/>
      <c r="BF2780" s="150"/>
      <c r="BG2780" s="150"/>
      <c r="BH2780" s="150"/>
    </row>
    <row r="2781" spans="1:60" outlineLevel="1" x14ac:dyDescent="0.2">
      <c r="A2781" s="167">
        <v>438</v>
      </c>
      <c r="B2781" s="168" t="s">
        <v>2358</v>
      </c>
      <c r="C2781" s="184" t="s">
        <v>2359</v>
      </c>
      <c r="D2781" s="169" t="s">
        <v>420</v>
      </c>
      <c r="E2781" s="170">
        <v>2</v>
      </c>
      <c r="F2781" s="171">
        <v>20240</v>
      </c>
      <c r="G2781" s="172">
        <f t="shared" si="0"/>
        <v>40480</v>
      </c>
      <c r="H2781" s="171">
        <v>0</v>
      </c>
      <c r="I2781" s="172">
        <f t="shared" si="1"/>
        <v>0</v>
      </c>
      <c r="J2781" s="171">
        <v>20240</v>
      </c>
      <c r="K2781" s="172">
        <f t="shared" si="2"/>
        <v>40480</v>
      </c>
      <c r="L2781" s="172">
        <v>21</v>
      </c>
      <c r="M2781" s="172">
        <f t="shared" si="3"/>
        <v>48980.799999999996</v>
      </c>
      <c r="N2781" s="172">
        <v>0</v>
      </c>
      <c r="O2781" s="172">
        <f t="shared" si="4"/>
        <v>0</v>
      </c>
      <c r="P2781" s="172">
        <v>0</v>
      </c>
      <c r="Q2781" s="172">
        <f t="shared" si="5"/>
        <v>0</v>
      </c>
      <c r="R2781" s="172"/>
      <c r="S2781" s="172" t="s">
        <v>438</v>
      </c>
      <c r="T2781" s="173" t="s">
        <v>202</v>
      </c>
      <c r="U2781" s="159">
        <v>0</v>
      </c>
      <c r="V2781" s="159">
        <f t="shared" si="6"/>
        <v>0</v>
      </c>
      <c r="W2781" s="159"/>
      <c r="X2781" s="159" t="s">
        <v>242</v>
      </c>
      <c r="Y2781" s="150"/>
      <c r="Z2781" s="150"/>
      <c r="AA2781" s="150"/>
      <c r="AB2781" s="150"/>
      <c r="AC2781" s="150"/>
      <c r="AD2781" s="150"/>
      <c r="AE2781" s="150"/>
      <c r="AF2781" s="150"/>
      <c r="AG2781" s="150" t="s">
        <v>243</v>
      </c>
      <c r="AH2781" s="150"/>
      <c r="AI2781" s="150"/>
      <c r="AJ2781" s="150"/>
      <c r="AK2781" s="150"/>
      <c r="AL2781" s="150"/>
      <c r="AM2781" s="150"/>
      <c r="AN2781" s="150"/>
      <c r="AO2781" s="150"/>
      <c r="AP2781" s="150"/>
      <c r="AQ2781" s="150"/>
      <c r="AR2781" s="150"/>
      <c r="AS2781" s="150"/>
      <c r="AT2781" s="150"/>
      <c r="AU2781" s="150"/>
      <c r="AV2781" s="150"/>
      <c r="AW2781" s="150"/>
      <c r="AX2781" s="150"/>
      <c r="AY2781" s="150"/>
      <c r="AZ2781" s="150"/>
      <c r="BA2781" s="150"/>
      <c r="BB2781" s="150"/>
      <c r="BC2781" s="150"/>
      <c r="BD2781" s="150"/>
      <c r="BE2781" s="150"/>
      <c r="BF2781" s="150"/>
      <c r="BG2781" s="150"/>
      <c r="BH2781" s="150"/>
    </row>
    <row r="2782" spans="1:60" outlineLevel="1" x14ac:dyDescent="0.2">
      <c r="A2782" s="157"/>
      <c r="B2782" s="158"/>
      <c r="C2782" s="262" t="s">
        <v>2360</v>
      </c>
      <c r="D2782" s="263"/>
      <c r="E2782" s="263"/>
      <c r="F2782" s="263"/>
      <c r="G2782" s="263"/>
      <c r="H2782" s="159"/>
      <c r="I2782" s="159"/>
      <c r="J2782" s="159"/>
      <c r="K2782" s="159"/>
      <c r="L2782" s="159"/>
      <c r="M2782" s="159"/>
      <c r="N2782" s="159"/>
      <c r="O2782" s="159"/>
      <c r="P2782" s="159"/>
      <c r="Q2782" s="159"/>
      <c r="R2782" s="159"/>
      <c r="S2782" s="159"/>
      <c r="T2782" s="159"/>
      <c r="U2782" s="159"/>
      <c r="V2782" s="159"/>
      <c r="W2782" s="159"/>
      <c r="X2782" s="159"/>
      <c r="Y2782" s="150"/>
      <c r="Z2782" s="150"/>
      <c r="AA2782" s="150"/>
      <c r="AB2782" s="150"/>
      <c r="AC2782" s="150"/>
      <c r="AD2782" s="150"/>
      <c r="AE2782" s="150"/>
      <c r="AF2782" s="150"/>
      <c r="AG2782" s="150" t="s">
        <v>206</v>
      </c>
      <c r="AH2782" s="150"/>
      <c r="AI2782" s="150"/>
      <c r="AJ2782" s="150"/>
      <c r="AK2782" s="150"/>
      <c r="AL2782" s="150"/>
      <c r="AM2782" s="150"/>
      <c r="AN2782" s="150"/>
      <c r="AO2782" s="150"/>
      <c r="AP2782" s="150"/>
      <c r="AQ2782" s="150"/>
      <c r="AR2782" s="150"/>
      <c r="AS2782" s="150"/>
      <c r="AT2782" s="150"/>
      <c r="AU2782" s="150"/>
      <c r="AV2782" s="150"/>
      <c r="AW2782" s="150"/>
      <c r="AX2782" s="150"/>
      <c r="AY2782" s="150"/>
      <c r="AZ2782" s="150"/>
      <c r="BA2782" s="150"/>
      <c r="BB2782" s="150"/>
      <c r="BC2782" s="150"/>
      <c r="BD2782" s="150"/>
      <c r="BE2782" s="150"/>
      <c r="BF2782" s="150"/>
      <c r="BG2782" s="150"/>
      <c r="BH2782" s="150"/>
    </row>
    <row r="2783" spans="1:60" outlineLevel="1" x14ac:dyDescent="0.2">
      <c r="A2783" s="167">
        <v>439</v>
      </c>
      <c r="B2783" s="168" t="s">
        <v>2361</v>
      </c>
      <c r="C2783" s="184" t="s">
        <v>2362</v>
      </c>
      <c r="D2783" s="169" t="s">
        <v>420</v>
      </c>
      <c r="E2783" s="170">
        <v>1</v>
      </c>
      <c r="F2783" s="171">
        <v>16720</v>
      </c>
      <c r="G2783" s="172">
        <f>ROUND(E2783*F2783,2)</f>
        <v>16720</v>
      </c>
      <c r="H2783" s="171">
        <v>0</v>
      </c>
      <c r="I2783" s="172">
        <f>ROUND(E2783*H2783,2)</f>
        <v>0</v>
      </c>
      <c r="J2783" s="171">
        <v>16720</v>
      </c>
      <c r="K2783" s="172">
        <f>ROUND(E2783*J2783,2)</f>
        <v>16720</v>
      </c>
      <c r="L2783" s="172">
        <v>21</v>
      </c>
      <c r="M2783" s="172">
        <f>G2783*(1+L2783/100)</f>
        <v>20231.2</v>
      </c>
      <c r="N2783" s="172">
        <v>0</v>
      </c>
      <c r="O2783" s="172">
        <f>ROUND(E2783*N2783,2)</f>
        <v>0</v>
      </c>
      <c r="P2783" s="172">
        <v>0</v>
      </c>
      <c r="Q2783" s="172">
        <f>ROUND(E2783*P2783,2)</f>
        <v>0</v>
      </c>
      <c r="R2783" s="172"/>
      <c r="S2783" s="172" t="s">
        <v>438</v>
      </c>
      <c r="T2783" s="173" t="s">
        <v>202</v>
      </c>
      <c r="U2783" s="159">
        <v>0</v>
      </c>
      <c r="V2783" s="159">
        <f>ROUND(E2783*U2783,2)</f>
        <v>0</v>
      </c>
      <c r="W2783" s="159"/>
      <c r="X2783" s="159" t="s">
        <v>242</v>
      </c>
      <c r="Y2783" s="150"/>
      <c r="Z2783" s="150"/>
      <c r="AA2783" s="150"/>
      <c r="AB2783" s="150"/>
      <c r="AC2783" s="150"/>
      <c r="AD2783" s="150"/>
      <c r="AE2783" s="150"/>
      <c r="AF2783" s="150"/>
      <c r="AG2783" s="150" t="s">
        <v>243</v>
      </c>
      <c r="AH2783" s="150"/>
      <c r="AI2783" s="150"/>
      <c r="AJ2783" s="150"/>
      <c r="AK2783" s="150"/>
      <c r="AL2783" s="150"/>
      <c r="AM2783" s="150"/>
      <c r="AN2783" s="150"/>
      <c r="AO2783" s="150"/>
      <c r="AP2783" s="150"/>
      <c r="AQ2783" s="150"/>
      <c r="AR2783" s="150"/>
      <c r="AS2783" s="150"/>
      <c r="AT2783" s="150"/>
      <c r="AU2783" s="150"/>
      <c r="AV2783" s="150"/>
      <c r="AW2783" s="150"/>
      <c r="AX2783" s="150"/>
      <c r="AY2783" s="150"/>
      <c r="AZ2783" s="150"/>
      <c r="BA2783" s="150"/>
      <c r="BB2783" s="150"/>
      <c r="BC2783" s="150"/>
      <c r="BD2783" s="150"/>
      <c r="BE2783" s="150"/>
      <c r="BF2783" s="150"/>
      <c r="BG2783" s="150"/>
      <c r="BH2783" s="150"/>
    </row>
    <row r="2784" spans="1:60" outlineLevel="1" x14ac:dyDescent="0.2">
      <c r="A2784" s="157"/>
      <c r="B2784" s="158"/>
      <c r="C2784" s="262" t="s">
        <v>2363</v>
      </c>
      <c r="D2784" s="263"/>
      <c r="E2784" s="263"/>
      <c r="F2784" s="263"/>
      <c r="G2784" s="263"/>
      <c r="H2784" s="159"/>
      <c r="I2784" s="159"/>
      <c r="J2784" s="159"/>
      <c r="K2784" s="159"/>
      <c r="L2784" s="159"/>
      <c r="M2784" s="159"/>
      <c r="N2784" s="159"/>
      <c r="O2784" s="159"/>
      <c r="P2784" s="159"/>
      <c r="Q2784" s="159"/>
      <c r="R2784" s="159"/>
      <c r="S2784" s="159"/>
      <c r="T2784" s="159"/>
      <c r="U2784" s="159"/>
      <c r="V2784" s="159"/>
      <c r="W2784" s="159"/>
      <c r="X2784" s="159"/>
      <c r="Y2784" s="150"/>
      <c r="Z2784" s="150"/>
      <c r="AA2784" s="150"/>
      <c r="AB2784" s="150"/>
      <c r="AC2784" s="150"/>
      <c r="AD2784" s="150"/>
      <c r="AE2784" s="150"/>
      <c r="AF2784" s="150"/>
      <c r="AG2784" s="150" t="s">
        <v>206</v>
      </c>
      <c r="AH2784" s="150"/>
      <c r="AI2784" s="150"/>
      <c r="AJ2784" s="150"/>
      <c r="AK2784" s="150"/>
      <c r="AL2784" s="150"/>
      <c r="AM2784" s="150"/>
      <c r="AN2784" s="150"/>
      <c r="AO2784" s="150"/>
      <c r="AP2784" s="150"/>
      <c r="AQ2784" s="150"/>
      <c r="AR2784" s="150"/>
      <c r="AS2784" s="150"/>
      <c r="AT2784" s="150"/>
      <c r="AU2784" s="150"/>
      <c r="AV2784" s="150"/>
      <c r="AW2784" s="150"/>
      <c r="AX2784" s="150"/>
      <c r="AY2784" s="150"/>
      <c r="AZ2784" s="150"/>
      <c r="BA2784" s="150"/>
      <c r="BB2784" s="150"/>
      <c r="BC2784" s="150"/>
      <c r="BD2784" s="150"/>
      <c r="BE2784" s="150"/>
      <c r="BF2784" s="150"/>
      <c r="BG2784" s="150"/>
      <c r="BH2784" s="150"/>
    </row>
    <row r="2785" spans="1:60" outlineLevel="1" x14ac:dyDescent="0.2">
      <c r="A2785" s="167">
        <v>440</v>
      </c>
      <c r="B2785" s="168" t="s">
        <v>2364</v>
      </c>
      <c r="C2785" s="184" t="s">
        <v>2365</v>
      </c>
      <c r="D2785" s="169" t="s">
        <v>420</v>
      </c>
      <c r="E2785" s="170">
        <v>1</v>
      </c>
      <c r="F2785" s="171">
        <v>15280</v>
      </c>
      <c r="G2785" s="172">
        <f>ROUND(E2785*F2785,2)</f>
        <v>15280</v>
      </c>
      <c r="H2785" s="171">
        <v>0</v>
      </c>
      <c r="I2785" s="172">
        <f>ROUND(E2785*H2785,2)</f>
        <v>0</v>
      </c>
      <c r="J2785" s="171">
        <v>15280</v>
      </c>
      <c r="K2785" s="172">
        <f>ROUND(E2785*J2785,2)</f>
        <v>15280</v>
      </c>
      <c r="L2785" s="172">
        <v>21</v>
      </c>
      <c r="M2785" s="172">
        <f>G2785*(1+L2785/100)</f>
        <v>18488.8</v>
      </c>
      <c r="N2785" s="172">
        <v>0</v>
      </c>
      <c r="O2785" s="172">
        <f>ROUND(E2785*N2785,2)</f>
        <v>0</v>
      </c>
      <c r="P2785" s="172">
        <v>0</v>
      </c>
      <c r="Q2785" s="172">
        <f>ROUND(E2785*P2785,2)</f>
        <v>0</v>
      </c>
      <c r="R2785" s="172"/>
      <c r="S2785" s="172" t="s">
        <v>438</v>
      </c>
      <c r="T2785" s="173" t="s">
        <v>202</v>
      </c>
      <c r="U2785" s="159">
        <v>0</v>
      </c>
      <c r="V2785" s="159">
        <f>ROUND(E2785*U2785,2)</f>
        <v>0</v>
      </c>
      <c r="W2785" s="159"/>
      <c r="X2785" s="159" t="s">
        <v>242</v>
      </c>
      <c r="Y2785" s="150"/>
      <c r="Z2785" s="150"/>
      <c r="AA2785" s="150"/>
      <c r="AB2785" s="150"/>
      <c r="AC2785" s="150"/>
      <c r="AD2785" s="150"/>
      <c r="AE2785" s="150"/>
      <c r="AF2785" s="150"/>
      <c r="AG2785" s="150" t="s">
        <v>243</v>
      </c>
      <c r="AH2785" s="150"/>
      <c r="AI2785" s="150"/>
      <c r="AJ2785" s="150"/>
      <c r="AK2785" s="150"/>
      <c r="AL2785" s="150"/>
      <c r="AM2785" s="150"/>
      <c r="AN2785" s="150"/>
      <c r="AO2785" s="150"/>
      <c r="AP2785" s="150"/>
      <c r="AQ2785" s="150"/>
      <c r="AR2785" s="150"/>
      <c r="AS2785" s="150"/>
      <c r="AT2785" s="150"/>
      <c r="AU2785" s="150"/>
      <c r="AV2785" s="150"/>
      <c r="AW2785" s="150"/>
      <c r="AX2785" s="150"/>
      <c r="AY2785" s="150"/>
      <c r="AZ2785" s="150"/>
      <c r="BA2785" s="150"/>
      <c r="BB2785" s="150"/>
      <c r="BC2785" s="150"/>
      <c r="BD2785" s="150"/>
      <c r="BE2785" s="150"/>
      <c r="BF2785" s="150"/>
      <c r="BG2785" s="150"/>
      <c r="BH2785" s="150"/>
    </row>
    <row r="2786" spans="1:60" outlineLevel="1" x14ac:dyDescent="0.2">
      <c r="A2786" s="157"/>
      <c r="B2786" s="158"/>
      <c r="C2786" s="262" t="s">
        <v>2363</v>
      </c>
      <c r="D2786" s="263"/>
      <c r="E2786" s="263"/>
      <c r="F2786" s="263"/>
      <c r="G2786" s="263"/>
      <c r="H2786" s="159"/>
      <c r="I2786" s="159"/>
      <c r="J2786" s="159"/>
      <c r="K2786" s="159"/>
      <c r="L2786" s="159"/>
      <c r="M2786" s="159"/>
      <c r="N2786" s="159"/>
      <c r="O2786" s="159"/>
      <c r="P2786" s="159"/>
      <c r="Q2786" s="159"/>
      <c r="R2786" s="159"/>
      <c r="S2786" s="159"/>
      <c r="T2786" s="159"/>
      <c r="U2786" s="159"/>
      <c r="V2786" s="159"/>
      <c r="W2786" s="159"/>
      <c r="X2786" s="159"/>
      <c r="Y2786" s="150"/>
      <c r="Z2786" s="150"/>
      <c r="AA2786" s="150"/>
      <c r="AB2786" s="150"/>
      <c r="AC2786" s="150"/>
      <c r="AD2786" s="150"/>
      <c r="AE2786" s="150"/>
      <c r="AF2786" s="150"/>
      <c r="AG2786" s="150" t="s">
        <v>206</v>
      </c>
      <c r="AH2786" s="150"/>
      <c r="AI2786" s="150"/>
      <c r="AJ2786" s="150"/>
      <c r="AK2786" s="150"/>
      <c r="AL2786" s="150"/>
      <c r="AM2786" s="150"/>
      <c r="AN2786" s="150"/>
      <c r="AO2786" s="150"/>
      <c r="AP2786" s="150"/>
      <c r="AQ2786" s="150"/>
      <c r="AR2786" s="150"/>
      <c r="AS2786" s="150"/>
      <c r="AT2786" s="150"/>
      <c r="AU2786" s="150"/>
      <c r="AV2786" s="150"/>
      <c r="AW2786" s="150"/>
      <c r="AX2786" s="150"/>
      <c r="AY2786" s="150"/>
      <c r="AZ2786" s="150"/>
      <c r="BA2786" s="150"/>
      <c r="BB2786" s="150"/>
      <c r="BC2786" s="150"/>
      <c r="BD2786" s="150"/>
      <c r="BE2786" s="150"/>
      <c r="BF2786" s="150"/>
      <c r="BG2786" s="150"/>
      <c r="BH2786" s="150"/>
    </row>
    <row r="2787" spans="1:60" outlineLevel="1" x14ac:dyDescent="0.2">
      <c r="A2787" s="175">
        <v>441</v>
      </c>
      <c r="B2787" s="176" t="s">
        <v>2366</v>
      </c>
      <c r="C2787" s="185" t="s">
        <v>2367</v>
      </c>
      <c r="D2787" s="177" t="s">
        <v>420</v>
      </c>
      <c r="E2787" s="178">
        <v>1</v>
      </c>
      <c r="F2787" s="179">
        <v>6490</v>
      </c>
      <c r="G2787" s="180">
        <f>ROUND(E2787*F2787,2)</f>
        <v>6490</v>
      </c>
      <c r="H2787" s="179">
        <v>0</v>
      </c>
      <c r="I2787" s="180">
        <f>ROUND(E2787*H2787,2)</f>
        <v>0</v>
      </c>
      <c r="J2787" s="179">
        <v>6490</v>
      </c>
      <c r="K2787" s="180">
        <f>ROUND(E2787*J2787,2)</f>
        <v>6490</v>
      </c>
      <c r="L2787" s="180">
        <v>21</v>
      </c>
      <c r="M2787" s="180">
        <f>G2787*(1+L2787/100)</f>
        <v>7852.9</v>
      </c>
      <c r="N2787" s="180">
        <v>0</v>
      </c>
      <c r="O2787" s="180">
        <f>ROUND(E2787*N2787,2)</f>
        <v>0</v>
      </c>
      <c r="P2787" s="180">
        <v>0</v>
      </c>
      <c r="Q2787" s="180">
        <f>ROUND(E2787*P2787,2)</f>
        <v>0</v>
      </c>
      <c r="R2787" s="180"/>
      <c r="S2787" s="180" t="s">
        <v>438</v>
      </c>
      <c r="T2787" s="181" t="s">
        <v>202</v>
      </c>
      <c r="U2787" s="159">
        <v>0</v>
      </c>
      <c r="V2787" s="159">
        <f>ROUND(E2787*U2787,2)</f>
        <v>0</v>
      </c>
      <c r="W2787" s="159"/>
      <c r="X2787" s="159" t="s">
        <v>242</v>
      </c>
      <c r="Y2787" s="150"/>
      <c r="Z2787" s="150"/>
      <c r="AA2787" s="150"/>
      <c r="AB2787" s="150"/>
      <c r="AC2787" s="150"/>
      <c r="AD2787" s="150"/>
      <c r="AE2787" s="150"/>
      <c r="AF2787" s="150"/>
      <c r="AG2787" s="150" t="s">
        <v>243</v>
      </c>
      <c r="AH2787" s="150"/>
      <c r="AI2787" s="150"/>
      <c r="AJ2787" s="150"/>
      <c r="AK2787" s="150"/>
      <c r="AL2787" s="150"/>
      <c r="AM2787" s="150"/>
      <c r="AN2787" s="150"/>
      <c r="AO2787" s="150"/>
      <c r="AP2787" s="150"/>
      <c r="AQ2787" s="150"/>
      <c r="AR2787" s="150"/>
      <c r="AS2787" s="150"/>
      <c r="AT2787" s="150"/>
      <c r="AU2787" s="150"/>
      <c r="AV2787" s="150"/>
      <c r="AW2787" s="150"/>
      <c r="AX2787" s="150"/>
      <c r="AY2787" s="150"/>
      <c r="AZ2787" s="150"/>
      <c r="BA2787" s="150"/>
      <c r="BB2787" s="150"/>
      <c r="BC2787" s="150"/>
      <c r="BD2787" s="150"/>
      <c r="BE2787" s="150"/>
      <c r="BF2787" s="150"/>
      <c r="BG2787" s="150"/>
      <c r="BH2787" s="150"/>
    </row>
    <row r="2788" spans="1:60" ht="22.5" outlineLevel="1" x14ac:dyDescent="0.2">
      <c r="A2788" s="175">
        <v>442</v>
      </c>
      <c r="B2788" s="176" t="s">
        <v>2368</v>
      </c>
      <c r="C2788" s="185" t="s">
        <v>2369</v>
      </c>
      <c r="D2788" s="177" t="s">
        <v>420</v>
      </c>
      <c r="E2788" s="178">
        <v>1</v>
      </c>
      <c r="F2788" s="179">
        <v>8670</v>
      </c>
      <c r="G2788" s="180">
        <f>ROUND(E2788*F2788,2)</f>
        <v>8670</v>
      </c>
      <c r="H2788" s="179">
        <v>0</v>
      </c>
      <c r="I2788" s="180">
        <f>ROUND(E2788*H2788,2)</f>
        <v>0</v>
      </c>
      <c r="J2788" s="179">
        <v>8670</v>
      </c>
      <c r="K2788" s="180">
        <f>ROUND(E2788*J2788,2)</f>
        <v>8670</v>
      </c>
      <c r="L2788" s="180">
        <v>21</v>
      </c>
      <c r="M2788" s="180">
        <f>G2788*(1+L2788/100)</f>
        <v>10490.699999999999</v>
      </c>
      <c r="N2788" s="180">
        <v>0</v>
      </c>
      <c r="O2788" s="180">
        <f>ROUND(E2788*N2788,2)</f>
        <v>0</v>
      </c>
      <c r="P2788" s="180">
        <v>0</v>
      </c>
      <c r="Q2788" s="180">
        <f>ROUND(E2788*P2788,2)</f>
        <v>0</v>
      </c>
      <c r="R2788" s="180"/>
      <c r="S2788" s="180" t="s">
        <v>438</v>
      </c>
      <c r="T2788" s="181" t="s">
        <v>202</v>
      </c>
      <c r="U2788" s="159">
        <v>0</v>
      </c>
      <c r="V2788" s="159">
        <f>ROUND(E2788*U2788,2)</f>
        <v>0</v>
      </c>
      <c r="W2788" s="159"/>
      <c r="X2788" s="159" t="s">
        <v>242</v>
      </c>
      <c r="Y2788" s="150"/>
      <c r="Z2788" s="150"/>
      <c r="AA2788" s="150"/>
      <c r="AB2788" s="150"/>
      <c r="AC2788" s="150"/>
      <c r="AD2788" s="150"/>
      <c r="AE2788" s="150"/>
      <c r="AF2788" s="150"/>
      <c r="AG2788" s="150" t="s">
        <v>243</v>
      </c>
      <c r="AH2788" s="150"/>
      <c r="AI2788" s="150"/>
      <c r="AJ2788" s="150"/>
      <c r="AK2788" s="150"/>
      <c r="AL2788" s="150"/>
      <c r="AM2788" s="150"/>
      <c r="AN2788" s="150"/>
      <c r="AO2788" s="150"/>
      <c r="AP2788" s="150"/>
      <c r="AQ2788" s="150"/>
      <c r="AR2788" s="150"/>
      <c r="AS2788" s="150"/>
      <c r="AT2788" s="150"/>
      <c r="AU2788" s="150"/>
      <c r="AV2788" s="150"/>
      <c r="AW2788" s="150"/>
      <c r="AX2788" s="150"/>
      <c r="AY2788" s="150"/>
      <c r="AZ2788" s="150"/>
      <c r="BA2788" s="150"/>
      <c r="BB2788" s="150"/>
      <c r="BC2788" s="150"/>
      <c r="BD2788" s="150"/>
      <c r="BE2788" s="150"/>
      <c r="BF2788" s="150"/>
      <c r="BG2788" s="150"/>
      <c r="BH2788" s="150"/>
    </row>
    <row r="2789" spans="1:60" ht="22.5" outlineLevel="1" x14ac:dyDescent="0.2">
      <c r="A2789" s="167">
        <v>443</v>
      </c>
      <c r="B2789" s="168" t="s">
        <v>2370</v>
      </c>
      <c r="C2789" s="184" t="s">
        <v>2371</v>
      </c>
      <c r="D2789" s="169" t="s">
        <v>420</v>
      </c>
      <c r="E2789" s="170">
        <v>1</v>
      </c>
      <c r="F2789" s="171">
        <v>28870</v>
      </c>
      <c r="G2789" s="172">
        <f>ROUND(E2789*F2789,2)</f>
        <v>28870</v>
      </c>
      <c r="H2789" s="171">
        <v>0</v>
      </c>
      <c r="I2789" s="172">
        <f>ROUND(E2789*H2789,2)</f>
        <v>0</v>
      </c>
      <c r="J2789" s="171">
        <v>28870</v>
      </c>
      <c r="K2789" s="172">
        <f>ROUND(E2789*J2789,2)</f>
        <v>28870</v>
      </c>
      <c r="L2789" s="172">
        <v>21</v>
      </c>
      <c r="M2789" s="172">
        <f>G2789*(1+L2789/100)</f>
        <v>34932.699999999997</v>
      </c>
      <c r="N2789" s="172">
        <v>0</v>
      </c>
      <c r="O2789" s="172">
        <f>ROUND(E2789*N2789,2)</f>
        <v>0</v>
      </c>
      <c r="P2789" s="172">
        <v>0</v>
      </c>
      <c r="Q2789" s="172">
        <f>ROUND(E2789*P2789,2)</f>
        <v>0</v>
      </c>
      <c r="R2789" s="172"/>
      <c r="S2789" s="172" t="s">
        <v>438</v>
      </c>
      <c r="T2789" s="173" t="s">
        <v>202</v>
      </c>
      <c r="U2789" s="159">
        <v>0</v>
      </c>
      <c r="V2789" s="159">
        <f>ROUND(E2789*U2789,2)</f>
        <v>0</v>
      </c>
      <c r="W2789" s="159"/>
      <c r="X2789" s="159" t="s">
        <v>242</v>
      </c>
      <c r="Y2789" s="150"/>
      <c r="Z2789" s="150"/>
      <c r="AA2789" s="150"/>
      <c r="AB2789" s="150"/>
      <c r="AC2789" s="150"/>
      <c r="AD2789" s="150"/>
      <c r="AE2789" s="150"/>
      <c r="AF2789" s="150"/>
      <c r="AG2789" s="150" t="s">
        <v>243</v>
      </c>
      <c r="AH2789" s="150"/>
      <c r="AI2789" s="150"/>
      <c r="AJ2789" s="150"/>
      <c r="AK2789" s="150"/>
      <c r="AL2789" s="150"/>
      <c r="AM2789" s="150"/>
      <c r="AN2789" s="150"/>
      <c r="AO2789" s="150"/>
      <c r="AP2789" s="150"/>
      <c r="AQ2789" s="150"/>
      <c r="AR2789" s="150"/>
      <c r="AS2789" s="150"/>
      <c r="AT2789" s="150"/>
      <c r="AU2789" s="150"/>
      <c r="AV2789" s="150"/>
      <c r="AW2789" s="150"/>
      <c r="AX2789" s="150"/>
      <c r="AY2789" s="150"/>
      <c r="AZ2789" s="150"/>
      <c r="BA2789" s="150"/>
      <c r="BB2789" s="150"/>
      <c r="BC2789" s="150"/>
      <c r="BD2789" s="150"/>
      <c r="BE2789" s="150"/>
      <c r="BF2789" s="150"/>
      <c r="BG2789" s="150"/>
      <c r="BH2789" s="150"/>
    </row>
    <row r="2790" spans="1:60" outlineLevel="1" x14ac:dyDescent="0.2">
      <c r="A2790" s="157"/>
      <c r="B2790" s="158"/>
      <c r="C2790" s="262" t="s">
        <v>2372</v>
      </c>
      <c r="D2790" s="263"/>
      <c r="E2790" s="263"/>
      <c r="F2790" s="263"/>
      <c r="G2790" s="263"/>
      <c r="H2790" s="159"/>
      <c r="I2790" s="159"/>
      <c r="J2790" s="159"/>
      <c r="K2790" s="159"/>
      <c r="L2790" s="159"/>
      <c r="M2790" s="159"/>
      <c r="N2790" s="159"/>
      <c r="O2790" s="159"/>
      <c r="P2790" s="159"/>
      <c r="Q2790" s="159"/>
      <c r="R2790" s="159"/>
      <c r="S2790" s="159"/>
      <c r="T2790" s="159"/>
      <c r="U2790" s="159"/>
      <c r="V2790" s="159"/>
      <c r="W2790" s="159"/>
      <c r="X2790" s="159"/>
      <c r="Y2790" s="150"/>
      <c r="Z2790" s="150"/>
      <c r="AA2790" s="150"/>
      <c r="AB2790" s="150"/>
      <c r="AC2790" s="150"/>
      <c r="AD2790" s="150"/>
      <c r="AE2790" s="150"/>
      <c r="AF2790" s="150"/>
      <c r="AG2790" s="150" t="s">
        <v>206</v>
      </c>
      <c r="AH2790" s="150"/>
      <c r="AI2790" s="150"/>
      <c r="AJ2790" s="150"/>
      <c r="AK2790" s="150"/>
      <c r="AL2790" s="150"/>
      <c r="AM2790" s="150"/>
      <c r="AN2790" s="150"/>
      <c r="AO2790" s="150"/>
      <c r="AP2790" s="150"/>
      <c r="AQ2790" s="150"/>
      <c r="AR2790" s="150"/>
      <c r="AS2790" s="150"/>
      <c r="AT2790" s="150"/>
      <c r="AU2790" s="150"/>
      <c r="AV2790" s="150"/>
      <c r="AW2790" s="150"/>
      <c r="AX2790" s="150"/>
      <c r="AY2790" s="150"/>
      <c r="AZ2790" s="150"/>
      <c r="BA2790" s="150"/>
      <c r="BB2790" s="150"/>
      <c r="BC2790" s="150"/>
      <c r="BD2790" s="150"/>
      <c r="BE2790" s="150"/>
      <c r="BF2790" s="150"/>
      <c r="BG2790" s="150"/>
      <c r="BH2790" s="150"/>
    </row>
    <row r="2791" spans="1:60" outlineLevel="1" x14ac:dyDescent="0.2">
      <c r="A2791" s="157"/>
      <c r="B2791" s="158"/>
      <c r="C2791" s="271" t="s">
        <v>2373</v>
      </c>
      <c r="D2791" s="272"/>
      <c r="E2791" s="272"/>
      <c r="F2791" s="272"/>
      <c r="G2791" s="272"/>
      <c r="H2791" s="159"/>
      <c r="I2791" s="159"/>
      <c r="J2791" s="159"/>
      <c r="K2791" s="159"/>
      <c r="L2791" s="159"/>
      <c r="M2791" s="159"/>
      <c r="N2791" s="159"/>
      <c r="O2791" s="159"/>
      <c r="P2791" s="159"/>
      <c r="Q2791" s="159"/>
      <c r="R2791" s="159"/>
      <c r="S2791" s="159"/>
      <c r="T2791" s="159"/>
      <c r="U2791" s="159"/>
      <c r="V2791" s="159"/>
      <c r="W2791" s="159"/>
      <c r="X2791" s="159"/>
      <c r="Y2791" s="150"/>
      <c r="Z2791" s="150"/>
      <c r="AA2791" s="150"/>
      <c r="AB2791" s="150"/>
      <c r="AC2791" s="150"/>
      <c r="AD2791" s="150"/>
      <c r="AE2791" s="150"/>
      <c r="AF2791" s="150"/>
      <c r="AG2791" s="150" t="s">
        <v>206</v>
      </c>
      <c r="AH2791" s="150"/>
      <c r="AI2791" s="150"/>
      <c r="AJ2791" s="150"/>
      <c r="AK2791" s="150"/>
      <c r="AL2791" s="150"/>
      <c r="AM2791" s="150"/>
      <c r="AN2791" s="150"/>
      <c r="AO2791" s="150"/>
      <c r="AP2791" s="150"/>
      <c r="AQ2791" s="150"/>
      <c r="AR2791" s="150"/>
      <c r="AS2791" s="150"/>
      <c r="AT2791" s="150"/>
      <c r="AU2791" s="150"/>
      <c r="AV2791" s="150"/>
      <c r="AW2791" s="150"/>
      <c r="AX2791" s="150"/>
      <c r="AY2791" s="150"/>
      <c r="AZ2791" s="150"/>
      <c r="BA2791" s="150"/>
      <c r="BB2791" s="150"/>
      <c r="BC2791" s="150"/>
      <c r="BD2791" s="150"/>
      <c r="BE2791" s="150"/>
      <c r="BF2791" s="150"/>
      <c r="BG2791" s="150"/>
      <c r="BH2791" s="150"/>
    </row>
    <row r="2792" spans="1:60" outlineLevel="1" x14ac:dyDescent="0.2">
      <c r="A2792" s="175">
        <v>444</v>
      </c>
      <c r="B2792" s="176" t="s">
        <v>2374</v>
      </c>
      <c r="C2792" s="185" t="s">
        <v>2375</v>
      </c>
      <c r="D2792" s="177" t="s">
        <v>420</v>
      </c>
      <c r="E2792" s="178">
        <v>1</v>
      </c>
      <c r="F2792" s="179">
        <v>10390</v>
      </c>
      <c r="G2792" s="180">
        <f>ROUND(E2792*F2792,2)</f>
        <v>10390</v>
      </c>
      <c r="H2792" s="179">
        <v>0</v>
      </c>
      <c r="I2792" s="180">
        <f>ROUND(E2792*H2792,2)</f>
        <v>0</v>
      </c>
      <c r="J2792" s="179">
        <v>10390</v>
      </c>
      <c r="K2792" s="180">
        <f>ROUND(E2792*J2792,2)</f>
        <v>10390</v>
      </c>
      <c r="L2792" s="180">
        <v>21</v>
      </c>
      <c r="M2792" s="180">
        <f>G2792*(1+L2792/100)</f>
        <v>12571.9</v>
      </c>
      <c r="N2792" s="180">
        <v>0</v>
      </c>
      <c r="O2792" s="180">
        <f>ROUND(E2792*N2792,2)</f>
        <v>0</v>
      </c>
      <c r="P2792" s="180">
        <v>0</v>
      </c>
      <c r="Q2792" s="180">
        <f>ROUND(E2792*P2792,2)</f>
        <v>0</v>
      </c>
      <c r="R2792" s="180"/>
      <c r="S2792" s="180" t="s">
        <v>438</v>
      </c>
      <c r="T2792" s="181" t="s">
        <v>202</v>
      </c>
      <c r="U2792" s="159">
        <v>0</v>
      </c>
      <c r="V2792" s="159">
        <f>ROUND(E2792*U2792,2)</f>
        <v>0</v>
      </c>
      <c r="W2792" s="159"/>
      <c r="X2792" s="159" t="s">
        <v>242</v>
      </c>
      <c r="Y2792" s="150"/>
      <c r="Z2792" s="150"/>
      <c r="AA2792" s="150"/>
      <c r="AB2792" s="150"/>
      <c r="AC2792" s="150"/>
      <c r="AD2792" s="150"/>
      <c r="AE2792" s="150"/>
      <c r="AF2792" s="150"/>
      <c r="AG2792" s="150" t="s">
        <v>243</v>
      </c>
      <c r="AH2792" s="150"/>
      <c r="AI2792" s="150"/>
      <c r="AJ2792" s="150"/>
      <c r="AK2792" s="150"/>
      <c r="AL2792" s="150"/>
      <c r="AM2792" s="150"/>
      <c r="AN2792" s="150"/>
      <c r="AO2792" s="150"/>
      <c r="AP2792" s="150"/>
      <c r="AQ2792" s="150"/>
      <c r="AR2792" s="150"/>
      <c r="AS2792" s="150"/>
      <c r="AT2792" s="150"/>
      <c r="AU2792" s="150"/>
      <c r="AV2792" s="150"/>
      <c r="AW2792" s="150"/>
      <c r="AX2792" s="150"/>
      <c r="AY2792" s="150"/>
      <c r="AZ2792" s="150"/>
      <c r="BA2792" s="150"/>
      <c r="BB2792" s="150"/>
      <c r="BC2792" s="150"/>
      <c r="BD2792" s="150"/>
      <c r="BE2792" s="150"/>
      <c r="BF2792" s="150"/>
      <c r="BG2792" s="150"/>
      <c r="BH2792" s="150"/>
    </row>
    <row r="2793" spans="1:60" outlineLevel="1" x14ac:dyDescent="0.2">
      <c r="A2793" s="175">
        <v>445</v>
      </c>
      <c r="B2793" s="176" t="s">
        <v>2376</v>
      </c>
      <c r="C2793" s="185" t="s">
        <v>2377</v>
      </c>
      <c r="D2793" s="177" t="s">
        <v>420</v>
      </c>
      <c r="E2793" s="178">
        <v>1</v>
      </c>
      <c r="F2793" s="179">
        <v>1580</v>
      </c>
      <c r="G2793" s="180">
        <f>ROUND(E2793*F2793,2)</f>
        <v>1580</v>
      </c>
      <c r="H2793" s="179">
        <v>0</v>
      </c>
      <c r="I2793" s="180">
        <f>ROUND(E2793*H2793,2)</f>
        <v>0</v>
      </c>
      <c r="J2793" s="179">
        <v>1580</v>
      </c>
      <c r="K2793" s="180">
        <f>ROUND(E2793*J2793,2)</f>
        <v>1580</v>
      </c>
      <c r="L2793" s="180">
        <v>21</v>
      </c>
      <c r="M2793" s="180">
        <f>G2793*(1+L2793/100)</f>
        <v>1911.8</v>
      </c>
      <c r="N2793" s="180">
        <v>0</v>
      </c>
      <c r="O2793" s="180">
        <f>ROUND(E2793*N2793,2)</f>
        <v>0</v>
      </c>
      <c r="P2793" s="180">
        <v>0</v>
      </c>
      <c r="Q2793" s="180">
        <f>ROUND(E2793*P2793,2)</f>
        <v>0</v>
      </c>
      <c r="R2793" s="180"/>
      <c r="S2793" s="180" t="s">
        <v>438</v>
      </c>
      <c r="T2793" s="181" t="s">
        <v>202</v>
      </c>
      <c r="U2793" s="159">
        <v>0</v>
      </c>
      <c r="V2793" s="159">
        <f>ROUND(E2793*U2793,2)</f>
        <v>0</v>
      </c>
      <c r="W2793" s="159"/>
      <c r="X2793" s="159" t="s">
        <v>242</v>
      </c>
      <c r="Y2793" s="150"/>
      <c r="Z2793" s="150"/>
      <c r="AA2793" s="150"/>
      <c r="AB2793" s="150"/>
      <c r="AC2793" s="150"/>
      <c r="AD2793" s="150"/>
      <c r="AE2793" s="150"/>
      <c r="AF2793" s="150"/>
      <c r="AG2793" s="150" t="s">
        <v>243</v>
      </c>
      <c r="AH2793" s="150"/>
      <c r="AI2793" s="150"/>
      <c r="AJ2793" s="150"/>
      <c r="AK2793" s="150"/>
      <c r="AL2793" s="150"/>
      <c r="AM2793" s="150"/>
      <c r="AN2793" s="150"/>
      <c r="AO2793" s="150"/>
      <c r="AP2793" s="150"/>
      <c r="AQ2793" s="150"/>
      <c r="AR2793" s="150"/>
      <c r="AS2793" s="150"/>
      <c r="AT2793" s="150"/>
      <c r="AU2793" s="150"/>
      <c r="AV2793" s="150"/>
      <c r="AW2793" s="150"/>
      <c r="AX2793" s="150"/>
      <c r="AY2793" s="150"/>
      <c r="AZ2793" s="150"/>
      <c r="BA2793" s="150"/>
      <c r="BB2793" s="150"/>
      <c r="BC2793" s="150"/>
      <c r="BD2793" s="150"/>
      <c r="BE2793" s="150"/>
      <c r="BF2793" s="150"/>
      <c r="BG2793" s="150"/>
      <c r="BH2793" s="150"/>
    </row>
    <row r="2794" spans="1:60" outlineLevel="1" x14ac:dyDescent="0.2">
      <c r="A2794" s="167">
        <v>446</v>
      </c>
      <c r="B2794" s="168" t="s">
        <v>2378</v>
      </c>
      <c r="C2794" s="184" t="s">
        <v>2379</v>
      </c>
      <c r="D2794" s="169" t="s">
        <v>420</v>
      </c>
      <c r="E2794" s="170">
        <v>1</v>
      </c>
      <c r="F2794" s="171">
        <v>10490</v>
      </c>
      <c r="G2794" s="172">
        <f>ROUND(E2794*F2794,2)</f>
        <v>10490</v>
      </c>
      <c r="H2794" s="171">
        <v>0</v>
      </c>
      <c r="I2794" s="172">
        <f>ROUND(E2794*H2794,2)</f>
        <v>0</v>
      </c>
      <c r="J2794" s="171">
        <v>10490</v>
      </c>
      <c r="K2794" s="172">
        <f>ROUND(E2794*J2794,2)</f>
        <v>10490</v>
      </c>
      <c r="L2794" s="172">
        <v>21</v>
      </c>
      <c r="M2794" s="172">
        <f>G2794*(1+L2794/100)</f>
        <v>12692.9</v>
      </c>
      <c r="N2794" s="172">
        <v>0</v>
      </c>
      <c r="O2794" s="172">
        <f>ROUND(E2794*N2794,2)</f>
        <v>0</v>
      </c>
      <c r="P2794" s="172">
        <v>0</v>
      </c>
      <c r="Q2794" s="172">
        <f>ROUND(E2794*P2794,2)</f>
        <v>0</v>
      </c>
      <c r="R2794" s="172"/>
      <c r="S2794" s="172" t="s">
        <v>438</v>
      </c>
      <c r="T2794" s="173" t="s">
        <v>202</v>
      </c>
      <c r="U2794" s="159">
        <v>0</v>
      </c>
      <c r="V2794" s="159">
        <f>ROUND(E2794*U2794,2)</f>
        <v>0</v>
      </c>
      <c r="W2794" s="159"/>
      <c r="X2794" s="159" t="s">
        <v>242</v>
      </c>
      <c r="Y2794" s="150"/>
      <c r="Z2794" s="150"/>
      <c r="AA2794" s="150"/>
      <c r="AB2794" s="150"/>
      <c r="AC2794" s="150"/>
      <c r="AD2794" s="150"/>
      <c r="AE2794" s="150"/>
      <c r="AF2794" s="150"/>
      <c r="AG2794" s="150" t="s">
        <v>243</v>
      </c>
      <c r="AH2794" s="150"/>
      <c r="AI2794" s="150"/>
      <c r="AJ2794" s="150"/>
      <c r="AK2794" s="150"/>
      <c r="AL2794" s="150"/>
      <c r="AM2794" s="150"/>
      <c r="AN2794" s="150"/>
      <c r="AO2794" s="150"/>
      <c r="AP2794" s="150"/>
      <c r="AQ2794" s="150"/>
      <c r="AR2794" s="150"/>
      <c r="AS2794" s="150"/>
      <c r="AT2794" s="150"/>
      <c r="AU2794" s="150"/>
      <c r="AV2794" s="150"/>
      <c r="AW2794" s="150"/>
      <c r="AX2794" s="150"/>
      <c r="AY2794" s="150"/>
      <c r="AZ2794" s="150"/>
      <c r="BA2794" s="150"/>
      <c r="BB2794" s="150"/>
      <c r="BC2794" s="150"/>
      <c r="BD2794" s="150"/>
      <c r="BE2794" s="150"/>
      <c r="BF2794" s="150"/>
      <c r="BG2794" s="150"/>
      <c r="BH2794" s="150"/>
    </row>
    <row r="2795" spans="1:60" outlineLevel="1" x14ac:dyDescent="0.2">
      <c r="A2795" s="157"/>
      <c r="B2795" s="158"/>
      <c r="C2795" s="262" t="s">
        <v>2380</v>
      </c>
      <c r="D2795" s="263"/>
      <c r="E2795" s="263"/>
      <c r="F2795" s="263"/>
      <c r="G2795" s="263"/>
      <c r="H2795" s="159"/>
      <c r="I2795" s="159"/>
      <c r="J2795" s="159"/>
      <c r="K2795" s="159"/>
      <c r="L2795" s="159"/>
      <c r="M2795" s="159"/>
      <c r="N2795" s="159"/>
      <c r="O2795" s="159"/>
      <c r="P2795" s="159"/>
      <c r="Q2795" s="159"/>
      <c r="R2795" s="159"/>
      <c r="S2795" s="159"/>
      <c r="T2795" s="159"/>
      <c r="U2795" s="159"/>
      <c r="V2795" s="159"/>
      <c r="W2795" s="159"/>
      <c r="X2795" s="159"/>
      <c r="Y2795" s="150"/>
      <c r="Z2795" s="150"/>
      <c r="AA2795" s="150"/>
      <c r="AB2795" s="150"/>
      <c r="AC2795" s="150"/>
      <c r="AD2795" s="150"/>
      <c r="AE2795" s="150"/>
      <c r="AF2795" s="150"/>
      <c r="AG2795" s="150" t="s">
        <v>206</v>
      </c>
      <c r="AH2795" s="150"/>
      <c r="AI2795" s="150"/>
      <c r="AJ2795" s="150"/>
      <c r="AK2795" s="150"/>
      <c r="AL2795" s="150"/>
      <c r="AM2795" s="150"/>
      <c r="AN2795" s="150"/>
      <c r="AO2795" s="150"/>
      <c r="AP2795" s="150"/>
      <c r="AQ2795" s="150"/>
      <c r="AR2795" s="150"/>
      <c r="AS2795" s="150"/>
      <c r="AT2795" s="150"/>
      <c r="AU2795" s="150"/>
      <c r="AV2795" s="150"/>
      <c r="AW2795" s="150"/>
      <c r="AX2795" s="150"/>
      <c r="AY2795" s="150"/>
      <c r="AZ2795" s="150"/>
      <c r="BA2795" s="150"/>
      <c r="BB2795" s="150"/>
      <c r="BC2795" s="150"/>
      <c r="BD2795" s="150"/>
      <c r="BE2795" s="150"/>
      <c r="BF2795" s="150"/>
      <c r="BG2795" s="150"/>
      <c r="BH2795" s="150"/>
    </row>
    <row r="2796" spans="1:60" ht="22.5" outlineLevel="1" x14ac:dyDescent="0.2">
      <c r="A2796" s="175">
        <v>447</v>
      </c>
      <c r="B2796" s="176" t="s">
        <v>2381</v>
      </c>
      <c r="C2796" s="185" t="s">
        <v>2382</v>
      </c>
      <c r="D2796" s="177" t="s">
        <v>420</v>
      </c>
      <c r="E2796" s="178">
        <v>1</v>
      </c>
      <c r="F2796" s="179">
        <v>3140</v>
      </c>
      <c r="G2796" s="180">
        <f>ROUND(E2796*F2796,2)</f>
        <v>3140</v>
      </c>
      <c r="H2796" s="179">
        <v>0</v>
      </c>
      <c r="I2796" s="180">
        <f>ROUND(E2796*H2796,2)</f>
        <v>0</v>
      </c>
      <c r="J2796" s="179">
        <v>3140</v>
      </c>
      <c r="K2796" s="180">
        <f>ROUND(E2796*J2796,2)</f>
        <v>3140</v>
      </c>
      <c r="L2796" s="180">
        <v>21</v>
      </c>
      <c r="M2796" s="180">
        <f>G2796*(1+L2796/100)</f>
        <v>3799.4</v>
      </c>
      <c r="N2796" s="180">
        <v>0</v>
      </c>
      <c r="O2796" s="180">
        <f>ROUND(E2796*N2796,2)</f>
        <v>0</v>
      </c>
      <c r="P2796" s="180">
        <v>0</v>
      </c>
      <c r="Q2796" s="180">
        <f>ROUND(E2796*P2796,2)</f>
        <v>0</v>
      </c>
      <c r="R2796" s="180"/>
      <c r="S2796" s="180" t="s">
        <v>438</v>
      </c>
      <c r="T2796" s="181" t="s">
        <v>202</v>
      </c>
      <c r="U2796" s="159">
        <v>0</v>
      </c>
      <c r="V2796" s="159">
        <f>ROUND(E2796*U2796,2)</f>
        <v>0</v>
      </c>
      <c r="W2796" s="159"/>
      <c r="X2796" s="159" t="s">
        <v>242</v>
      </c>
      <c r="Y2796" s="150"/>
      <c r="Z2796" s="150"/>
      <c r="AA2796" s="150"/>
      <c r="AB2796" s="150"/>
      <c r="AC2796" s="150"/>
      <c r="AD2796" s="150"/>
      <c r="AE2796" s="150"/>
      <c r="AF2796" s="150"/>
      <c r="AG2796" s="150" t="s">
        <v>243</v>
      </c>
      <c r="AH2796" s="150"/>
      <c r="AI2796" s="150"/>
      <c r="AJ2796" s="150"/>
      <c r="AK2796" s="150"/>
      <c r="AL2796" s="150"/>
      <c r="AM2796" s="150"/>
      <c r="AN2796" s="150"/>
      <c r="AO2796" s="150"/>
      <c r="AP2796" s="150"/>
      <c r="AQ2796" s="150"/>
      <c r="AR2796" s="150"/>
      <c r="AS2796" s="150"/>
      <c r="AT2796" s="150"/>
      <c r="AU2796" s="150"/>
      <c r="AV2796" s="150"/>
      <c r="AW2796" s="150"/>
      <c r="AX2796" s="150"/>
      <c r="AY2796" s="150"/>
      <c r="AZ2796" s="150"/>
      <c r="BA2796" s="150"/>
      <c r="BB2796" s="150"/>
      <c r="BC2796" s="150"/>
      <c r="BD2796" s="150"/>
      <c r="BE2796" s="150"/>
      <c r="BF2796" s="150"/>
      <c r="BG2796" s="150"/>
      <c r="BH2796" s="150"/>
    </row>
    <row r="2797" spans="1:60" ht="22.5" outlineLevel="1" x14ac:dyDescent="0.2">
      <c r="A2797" s="175">
        <v>448</v>
      </c>
      <c r="B2797" s="176" t="s">
        <v>2383</v>
      </c>
      <c r="C2797" s="185" t="s">
        <v>2384</v>
      </c>
      <c r="D2797" s="177" t="s">
        <v>420</v>
      </c>
      <c r="E2797" s="178">
        <v>1</v>
      </c>
      <c r="F2797" s="179">
        <v>2990</v>
      </c>
      <c r="G2797" s="180">
        <f>ROUND(E2797*F2797,2)</f>
        <v>2990</v>
      </c>
      <c r="H2797" s="179">
        <v>0</v>
      </c>
      <c r="I2797" s="180">
        <f>ROUND(E2797*H2797,2)</f>
        <v>0</v>
      </c>
      <c r="J2797" s="179">
        <v>2990</v>
      </c>
      <c r="K2797" s="180">
        <f>ROUND(E2797*J2797,2)</f>
        <v>2990</v>
      </c>
      <c r="L2797" s="180">
        <v>21</v>
      </c>
      <c r="M2797" s="180">
        <f>G2797*(1+L2797/100)</f>
        <v>3617.9</v>
      </c>
      <c r="N2797" s="180">
        <v>0</v>
      </c>
      <c r="O2797" s="180">
        <f>ROUND(E2797*N2797,2)</f>
        <v>0</v>
      </c>
      <c r="P2797" s="180">
        <v>0</v>
      </c>
      <c r="Q2797" s="180">
        <f>ROUND(E2797*P2797,2)</f>
        <v>0</v>
      </c>
      <c r="R2797" s="180"/>
      <c r="S2797" s="180" t="s">
        <v>438</v>
      </c>
      <c r="T2797" s="181" t="s">
        <v>202</v>
      </c>
      <c r="U2797" s="159">
        <v>0</v>
      </c>
      <c r="V2797" s="159">
        <f>ROUND(E2797*U2797,2)</f>
        <v>0</v>
      </c>
      <c r="W2797" s="159"/>
      <c r="X2797" s="159" t="s">
        <v>242</v>
      </c>
      <c r="Y2797" s="150"/>
      <c r="Z2797" s="150"/>
      <c r="AA2797" s="150"/>
      <c r="AB2797" s="150"/>
      <c r="AC2797" s="150"/>
      <c r="AD2797" s="150"/>
      <c r="AE2797" s="150"/>
      <c r="AF2797" s="150"/>
      <c r="AG2797" s="150" t="s">
        <v>243</v>
      </c>
      <c r="AH2797" s="150"/>
      <c r="AI2797" s="150"/>
      <c r="AJ2797" s="150"/>
      <c r="AK2797" s="150"/>
      <c r="AL2797" s="150"/>
      <c r="AM2797" s="150"/>
      <c r="AN2797" s="150"/>
      <c r="AO2797" s="150"/>
      <c r="AP2797" s="150"/>
      <c r="AQ2797" s="150"/>
      <c r="AR2797" s="150"/>
      <c r="AS2797" s="150"/>
      <c r="AT2797" s="150"/>
      <c r="AU2797" s="150"/>
      <c r="AV2797" s="150"/>
      <c r="AW2797" s="150"/>
      <c r="AX2797" s="150"/>
      <c r="AY2797" s="150"/>
      <c r="AZ2797" s="150"/>
      <c r="BA2797" s="150"/>
      <c r="BB2797" s="150"/>
      <c r="BC2797" s="150"/>
      <c r="BD2797" s="150"/>
      <c r="BE2797" s="150"/>
      <c r="BF2797" s="150"/>
      <c r="BG2797" s="150"/>
      <c r="BH2797" s="150"/>
    </row>
    <row r="2798" spans="1:60" ht="22.5" outlineLevel="1" x14ac:dyDescent="0.2">
      <c r="A2798" s="175">
        <v>449</v>
      </c>
      <c r="B2798" s="176" t="s">
        <v>2385</v>
      </c>
      <c r="C2798" s="185" t="s">
        <v>2386</v>
      </c>
      <c r="D2798" s="177" t="s">
        <v>420</v>
      </c>
      <c r="E2798" s="178">
        <v>1</v>
      </c>
      <c r="F2798" s="179">
        <v>2860</v>
      </c>
      <c r="G2798" s="180">
        <f>ROUND(E2798*F2798,2)</f>
        <v>2860</v>
      </c>
      <c r="H2798" s="179">
        <v>0</v>
      </c>
      <c r="I2798" s="180">
        <f>ROUND(E2798*H2798,2)</f>
        <v>0</v>
      </c>
      <c r="J2798" s="179">
        <v>2860</v>
      </c>
      <c r="K2798" s="180">
        <f>ROUND(E2798*J2798,2)</f>
        <v>2860</v>
      </c>
      <c r="L2798" s="180">
        <v>21</v>
      </c>
      <c r="M2798" s="180">
        <f>G2798*(1+L2798/100)</f>
        <v>3460.6</v>
      </c>
      <c r="N2798" s="180">
        <v>0</v>
      </c>
      <c r="O2798" s="180">
        <f>ROUND(E2798*N2798,2)</f>
        <v>0</v>
      </c>
      <c r="P2798" s="180">
        <v>0</v>
      </c>
      <c r="Q2798" s="180">
        <f>ROUND(E2798*P2798,2)</f>
        <v>0</v>
      </c>
      <c r="R2798" s="180"/>
      <c r="S2798" s="180" t="s">
        <v>438</v>
      </c>
      <c r="T2798" s="181" t="s">
        <v>202</v>
      </c>
      <c r="U2798" s="159">
        <v>0</v>
      </c>
      <c r="V2798" s="159">
        <f>ROUND(E2798*U2798,2)</f>
        <v>0</v>
      </c>
      <c r="W2798" s="159"/>
      <c r="X2798" s="159" t="s">
        <v>242</v>
      </c>
      <c r="Y2798" s="150"/>
      <c r="Z2798" s="150"/>
      <c r="AA2798" s="150"/>
      <c r="AB2798" s="150"/>
      <c r="AC2798" s="150"/>
      <c r="AD2798" s="150"/>
      <c r="AE2798" s="150"/>
      <c r="AF2798" s="150"/>
      <c r="AG2798" s="150" t="s">
        <v>243</v>
      </c>
      <c r="AH2798" s="150"/>
      <c r="AI2798" s="150"/>
      <c r="AJ2798" s="150"/>
      <c r="AK2798" s="150"/>
      <c r="AL2798" s="150"/>
      <c r="AM2798" s="150"/>
      <c r="AN2798" s="150"/>
      <c r="AO2798" s="150"/>
      <c r="AP2798" s="150"/>
      <c r="AQ2798" s="150"/>
      <c r="AR2798" s="150"/>
      <c r="AS2798" s="150"/>
      <c r="AT2798" s="150"/>
      <c r="AU2798" s="150"/>
      <c r="AV2798" s="150"/>
      <c r="AW2798" s="150"/>
      <c r="AX2798" s="150"/>
      <c r="AY2798" s="150"/>
      <c r="AZ2798" s="150"/>
      <c r="BA2798" s="150"/>
      <c r="BB2798" s="150"/>
      <c r="BC2798" s="150"/>
      <c r="BD2798" s="150"/>
      <c r="BE2798" s="150"/>
      <c r="BF2798" s="150"/>
      <c r="BG2798" s="150"/>
      <c r="BH2798" s="150"/>
    </row>
    <row r="2799" spans="1:60" outlineLevel="1" x14ac:dyDescent="0.2">
      <c r="A2799" s="167">
        <v>450</v>
      </c>
      <c r="B2799" s="168" t="s">
        <v>2387</v>
      </c>
      <c r="C2799" s="184" t="s">
        <v>2388</v>
      </c>
      <c r="D2799" s="169" t="s">
        <v>420</v>
      </c>
      <c r="E2799" s="170">
        <v>1</v>
      </c>
      <c r="F2799" s="171">
        <v>13440</v>
      </c>
      <c r="G2799" s="172">
        <f>ROUND(E2799*F2799,2)</f>
        <v>13440</v>
      </c>
      <c r="H2799" s="171">
        <v>0</v>
      </c>
      <c r="I2799" s="172">
        <f>ROUND(E2799*H2799,2)</f>
        <v>0</v>
      </c>
      <c r="J2799" s="171">
        <v>13440</v>
      </c>
      <c r="K2799" s="172">
        <f>ROUND(E2799*J2799,2)</f>
        <v>13440</v>
      </c>
      <c r="L2799" s="172">
        <v>21</v>
      </c>
      <c r="M2799" s="172">
        <f>G2799*(1+L2799/100)</f>
        <v>16262.4</v>
      </c>
      <c r="N2799" s="172">
        <v>0</v>
      </c>
      <c r="O2799" s="172">
        <f>ROUND(E2799*N2799,2)</f>
        <v>0</v>
      </c>
      <c r="P2799" s="172">
        <v>0</v>
      </c>
      <c r="Q2799" s="172">
        <f>ROUND(E2799*P2799,2)</f>
        <v>0</v>
      </c>
      <c r="R2799" s="172"/>
      <c r="S2799" s="172" t="s">
        <v>438</v>
      </c>
      <c r="T2799" s="173" t="s">
        <v>202</v>
      </c>
      <c r="U2799" s="159">
        <v>0</v>
      </c>
      <c r="V2799" s="159">
        <f>ROUND(E2799*U2799,2)</f>
        <v>0</v>
      </c>
      <c r="W2799" s="159"/>
      <c r="X2799" s="159" t="s">
        <v>242</v>
      </c>
      <c r="Y2799" s="150"/>
      <c r="Z2799" s="150"/>
      <c r="AA2799" s="150"/>
      <c r="AB2799" s="150"/>
      <c r="AC2799" s="150"/>
      <c r="AD2799" s="150"/>
      <c r="AE2799" s="150"/>
      <c r="AF2799" s="150"/>
      <c r="AG2799" s="150" t="s">
        <v>243</v>
      </c>
      <c r="AH2799" s="150"/>
      <c r="AI2799" s="150"/>
      <c r="AJ2799" s="150"/>
      <c r="AK2799" s="150"/>
      <c r="AL2799" s="150"/>
      <c r="AM2799" s="150"/>
      <c r="AN2799" s="150"/>
      <c r="AO2799" s="150"/>
      <c r="AP2799" s="150"/>
      <c r="AQ2799" s="150"/>
      <c r="AR2799" s="150"/>
      <c r="AS2799" s="150"/>
      <c r="AT2799" s="150"/>
      <c r="AU2799" s="150"/>
      <c r="AV2799" s="150"/>
      <c r="AW2799" s="150"/>
      <c r="AX2799" s="150"/>
      <c r="AY2799" s="150"/>
      <c r="AZ2799" s="150"/>
      <c r="BA2799" s="150"/>
      <c r="BB2799" s="150"/>
      <c r="BC2799" s="150"/>
      <c r="BD2799" s="150"/>
      <c r="BE2799" s="150"/>
      <c r="BF2799" s="150"/>
      <c r="BG2799" s="150"/>
      <c r="BH2799" s="150"/>
    </row>
    <row r="2800" spans="1:60" outlineLevel="1" x14ac:dyDescent="0.2">
      <c r="A2800" s="157"/>
      <c r="B2800" s="158"/>
      <c r="C2800" s="262" t="s">
        <v>2389</v>
      </c>
      <c r="D2800" s="263"/>
      <c r="E2800" s="263"/>
      <c r="F2800" s="263"/>
      <c r="G2800" s="263"/>
      <c r="H2800" s="159"/>
      <c r="I2800" s="159"/>
      <c r="J2800" s="159"/>
      <c r="K2800" s="159"/>
      <c r="L2800" s="159"/>
      <c r="M2800" s="159"/>
      <c r="N2800" s="159"/>
      <c r="O2800" s="159"/>
      <c r="P2800" s="159"/>
      <c r="Q2800" s="159"/>
      <c r="R2800" s="159"/>
      <c r="S2800" s="159"/>
      <c r="T2800" s="159"/>
      <c r="U2800" s="159"/>
      <c r="V2800" s="159"/>
      <c r="W2800" s="159"/>
      <c r="X2800" s="159"/>
      <c r="Y2800" s="150"/>
      <c r="Z2800" s="150"/>
      <c r="AA2800" s="150"/>
      <c r="AB2800" s="150"/>
      <c r="AC2800" s="150"/>
      <c r="AD2800" s="150"/>
      <c r="AE2800" s="150"/>
      <c r="AF2800" s="150"/>
      <c r="AG2800" s="150" t="s">
        <v>206</v>
      </c>
      <c r="AH2800" s="150"/>
      <c r="AI2800" s="150"/>
      <c r="AJ2800" s="150"/>
      <c r="AK2800" s="150"/>
      <c r="AL2800" s="150"/>
      <c r="AM2800" s="150"/>
      <c r="AN2800" s="150"/>
      <c r="AO2800" s="150"/>
      <c r="AP2800" s="150"/>
      <c r="AQ2800" s="150"/>
      <c r="AR2800" s="150"/>
      <c r="AS2800" s="150"/>
      <c r="AT2800" s="150"/>
      <c r="AU2800" s="150"/>
      <c r="AV2800" s="150"/>
      <c r="AW2800" s="150"/>
      <c r="AX2800" s="150"/>
      <c r="AY2800" s="150"/>
      <c r="AZ2800" s="150"/>
      <c r="BA2800" s="150"/>
      <c r="BB2800" s="150"/>
      <c r="BC2800" s="150"/>
      <c r="BD2800" s="150"/>
      <c r="BE2800" s="150"/>
      <c r="BF2800" s="150"/>
      <c r="BG2800" s="150"/>
      <c r="BH2800" s="150"/>
    </row>
    <row r="2801" spans="1:60" ht="22.5" outlineLevel="1" x14ac:dyDescent="0.2">
      <c r="A2801" s="167">
        <v>451</v>
      </c>
      <c r="B2801" s="168" t="s">
        <v>2390</v>
      </c>
      <c r="C2801" s="184" t="s">
        <v>2391</v>
      </c>
      <c r="D2801" s="169" t="s">
        <v>420</v>
      </c>
      <c r="E2801" s="170">
        <v>3</v>
      </c>
      <c r="F2801" s="171">
        <v>14170</v>
      </c>
      <c r="G2801" s="172">
        <f>ROUND(E2801*F2801,2)</f>
        <v>42510</v>
      </c>
      <c r="H2801" s="171">
        <v>0</v>
      </c>
      <c r="I2801" s="172">
        <f>ROUND(E2801*H2801,2)</f>
        <v>0</v>
      </c>
      <c r="J2801" s="171">
        <v>14170</v>
      </c>
      <c r="K2801" s="172">
        <f>ROUND(E2801*J2801,2)</f>
        <v>42510</v>
      </c>
      <c r="L2801" s="172">
        <v>21</v>
      </c>
      <c r="M2801" s="172">
        <f>G2801*(1+L2801/100)</f>
        <v>51437.1</v>
      </c>
      <c r="N2801" s="172">
        <v>0</v>
      </c>
      <c r="O2801" s="172">
        <f>ROUND(E2801*N2801,2)</f>
        <v>0</v>
      </c>
      <c r="P2801" s="172">
        <v>0</v>
      </c>
      <c r="Q2801" s="172">
        <f>ROUND(E2801*P2801,2)</f>
        <v>0</v>
      </c>
      <c r="R2801" s="172"/>
      <c r="S2801" s="172" t="s">
        <v>438</v>
      </c>
      <c r="T2801" s="173" t="s">
        <v>202</v>
      </c>
      <c r="U2801" s="159">
        <v>0</v>
      </c>
      <c r="V2801" s="159">
        <f>ROUND(E2801*U2801,2)</f>
        <v>0</v>
      </c>
      <c r="W2801" s="159"/>
      <c r="X2801" s="159" t="s">
        <v>242</v>
      </c>
      <c r="Y2801" s="150"/>
      <c r="Z2801" s="150"/>
      <c r="AA2801" s="150"/>
      <c r="AB2801" s="150"/>
      <c r="AC2801" s="150"/>
      <c r="AD2801" s="150"/>
      <c r="AE2801" s="150"/>
      <c r="AF2801" s="150"/>
      <c r="AG2801" s="150" t="s">
        <v>243</v>
      </c>
      <c r="AH2801" s="150"/>
      <c r="AI2801" s="150"/>
      <c r="AJ2801" s="150"/>
      <c r="AK2801" s="150"/>
      <c r="AL2801" s="150"/>
      <c r="AM2801" s="150"/>
      <c r="AN2801" s="150"/>
      <c r="AO2801" s="150"/>
      <c r="AP2801" s="150"/>
      <c r="AQ2801" s="150"/>
      <c r="AR2801" s="150"/>
      <c r="AS2801" s="150"/>
      <c r="AT2801" s="150"/>
      <c r="AU2801" s="150"/>
      <c r="AV2801" s="150"/>
      <c r="AW2801" s="150"/>
      <c r="AX2801" s="150"/>
      <c r="AY2801" s="150"/>
      <c r="AZ2801" s="150"/>
      <c r="BA2801" s="150"/>
      <c r="BB2801" s="150"/>
      <c r="BC2801" s="150"/>
      <c r="BD2801" s="150"/>
      <c r="BE2801" s="150"/>
      <c r="BF2801" s="150"/>
      <c r="BG2801" s="150"/>
      <c r="BH2801" s="150"/>
    </row>
    <row r="2802" spans="1:60" outlineLevel="1" x14ac:dyDescent="0.2">
      <c r="A2802" s="157"/>
      <c r="B2802" s="158"/>
      <c r="C2802" s="262" t="s">
        <v>2392</v>
      </c>
      <c r="D2802" s="263"/>
      <c r="E2802" s="263"/>
      <c r="F2802" s="263"/>
      <c r="G2802" s="263"/>
      <c r="H2802" s="159"/>
      <c r="I2802" s="159"/>
      <c r="J2802" s="159"/>
      <c r="K2802" s="159"/>
      <c r="L2802" s="159"/>
      <c r="M2802" s="159"/>
      <c r="N2802" s="159"/>
      <c r="O2802" s="159"/>
      <c r="P2802" s="159"/>
      <c r="Q2802" s="159"/>
      <c r="R2802" s="159"/>
      <c r="S2802" s="159"/>
      <c r="T2802" s="159"/>
      <c r="U2802" s="159"/>
      <c r="V2802" s="159"/>
      <c r="W2802" s="159"/>
      <c r="X2802" s="159"/>
      <c r="Y2802" s="150"/>
      <c r="Z2802" s="150"/>
      <c r="AA2802" s="150"/>
      <c r="AB2802" s="150"/>
      <c r="AC2802" s="150"/>
      <c r="AD2802" s="150"/>
      <c r="AE2802" s="150"/>
      <c r="AF2802" s="150"/>
      <c r="AG2802" s="150" t="s">
        <v>206</v>
      </c>
      <c r="AH2802" s="150"/>
      <c r="AI2802" s="150"/>
      <c r="AJ2802" s="150"/>
      <c r="AK2802" s="150"/>
      <c r="AL2802" s="150"/>
      <c r="AM2802" s="150"/>
      <c r="AN2802" s="150"/>
      <c r="AO2802" s="150"/>
      <c r="AP2802" s="150"/>
      <c r="AQ2802" s="150"/>
      <c r="AR2802" s="150"/>
      <c r="AS2802" s="150"/>
      <c r="AT2802" s="150"/>
      <c r="AU2802" s="150"/>
      <c r="AV2802" s="150"/>
      <c r="AW2802" s="150"/>
      <c r="AX2802" s="150"/>
      <c r="AY2802" s="150"/>
      <c r="AZ2802" s="150"/>
      <c r="BA2802" s="150"/>
      <c r="BB2802" s="150"/>
      <c r="BC2802" s="150"/>
      <c r="BD2802" s="150"/>
      <c r="BE2802" s="150"/>
      <c r="BF2802" s="150"/>
      <c r="BG2802" s="150"/>
      <c r="BH2802" s="150"/>
    </row>
    <row r="2803" spans="1:60" ht="22.5" outlineLevel="1" x14ac:dyDescent="0.2">
      <c r="A2803" s="167">
        <v>452</v>
      </c>
      <c r="B2803" s="168" t="s">
        <v>2393</v>
      </c>
      <c r="C2803" s="184" t="s">
        <v>2394</v>
      </c>
      <c r="D2803" s="169" t="s">
        <v>420</v>
      </c>
      <c r="E2803" s="170">
        <v>1</v>
      </c>
      <c r="F2803" s="171">
        <v>18890</v>
      </c>
      <c r="G2803" s="172">
        <f>ROUND(E2803*F2803,2)</f>
        <v>18890</v>
      </c>
      <c r="H2803" s="171">
        <v>0</v>
      </c>
      <c r="I2803" s="172">
        <f>ROUND(E2803*H2803,2)</f>
        <v>0</v>
      </c>
      <c r="J2803" s="171">
        <v>18890</v>
      </c>
      <c r="K2803" s="172">
        <f>ROUND(E2803*J2803,2)</f>
        <v>18890</v>
      </c>
      <c r="L2803" s="172">
        <v>21</v>
      </c>
      <c r="M2803" s="172">
        <f>G2803*(1+L2803/100)</f>
        <v>22856.899999999998</v>
      </c>
      <c r="N2803" s="172">
        <v>0</v>
      </c>
      <c r="O2803" s="172">
        <f>ROUND(E2803*N2803,2)</f>
        <v>0</v>
      </c>
      <c r="P2803" s="172">
        <v>0</v>
      </c>
      <c r="Q2803" s="172">
        <f>ROUND(E2803*P2803,2)</f>
        <v>0</v>
      </c>
      <c r="R2803" s="172"/>
      <c r="S2803" s="172" t="s">
        <v>438</v>
      </c>
      <c r="T2803" s="173" t="s">
        <v>202</v>
      </c>
      <c r="U2803" s="159">
        <v>0</v>
      </c>
      <c r="V2803" s="159">
        <f>ROUND(E2803*U2803,2)</f>
        <v>0</v>
      </c>
      <c r="W2803" s="159"/>
      <c r="X2803" s="159" t="s">
        <v>242</v>
      </c>
      <c r="Y2803" s="150"/>
      <c r="Z2803" s="150"/>
      <c r="AA2803" s="150"/>
      <c r="AB2803" s="150"/>
      <c r="AC2803" s="150"/>
      <c r="AD2803" s="150"/>
      <c r="AE2803" s="150"/>
      <c r="AF2803" s="150"/>
      <c r="AG2803" s="150" t="s">
        <v>243</v>
      </c>
      <c r="AH2803" s="150"/>
      <c r="AI2803" s="150"/>
      <c r="AJ2803" s="150"/>
      <c r="AK2803" s="150"/>
      <c r="AL2803" s="150"/>
      <c r="AM2803" s="150"/>
      <c r="AN2803" s="150"/>
      <c r="AO2803" s="150"/>
      <c r="AP2803" s="150"/>
      <c r="AQ2803" s="150"/>
      <c r="AR2803" s="150"/>
      <c r="AS2803" s="150"/>
      <c r="AT2803" s="150"/>
      <c r="AU2803" s="150"/>
      <c r="AV2803" s="150"/>
      <c r="AW2803" s="150"/>
      <c r="AX2803" s="150"/>
      <c r="AY2803" s="150"/>
      <c r="AZ2803" s="150"/>
      <c r="BA2803" s="150"/>
      <c r="BB2803" s="150"/>
      <c r="BC2803" s="150"/>
      <c r="BD2803" s="150"/>
      <c r="BE2803" s="150"/>
      <c r="BF2803" s="150"/>
      <c r="BG2803" s="150"/>
      <c r="BH2803" s="150"/>
    </row>
    <row r="2804" spans="1:60" outlineLevel="1" x14ac:dyDescent="0.2">
      <c r="A2804" s="157"/>
      <c r="B2804" s="158"/>
      <c r="C2804" s="262" t="s">
        <v>2395</v>
      </c>
      <c r="D2804" s="263"/>
      <c r="E2804" s="263"/>
      <c r="F2804" s="263"/>
      <c r="G2804" s="263"/>
      <c r="H2804" s="159"/>
      <c r="I2804" s="159"/>
      <c r="J2804" s="159"/>
      <c r="K2804" s="159"/>
      <c r="L2804" s="159"/>
      <c r="M2804" s="159"/>
      <c r="N2804" s="159"/>
      <c r="O2804" s="159"/>
      <c r="P2804" s="159"/>
      <c r="Q2804" s="159"/>
      <c r="R2804" s="159"/>
      <c r="S2804" s="159"/>
      <c r="T2804" s="159"/>
      <c r="U2804" s="159"/>
      <c r="V2804" s="159"/>
      <c r="W2804" s="159"/>
      <c r="X2804" s="159"/>
      <c r="Y2804" s="150"/>
      <c r="Z2804" s="150"/>
      <c r="AA2804" s="150"/>
      <c r="AB2804" s="150"/>
      <c r="AC2804" s="150"/>
      <c r="AD2804" s="150"/>
      <c r="AE2804" s="150"/>
      <c r="AF2804" s="150"/>
      <c r="AG2804" s="150" t="s">
        <v>206</v>
      </c>
      <c r="AH2804" s="150"/>
      <c r="AI2804" s="150"/>
      <c r="AJ2804" s="150"/>
      <c r="AK2804" s="150"/>
      <c r="AL2804" s="150"/>
      <c r="AM2804" s="150"/>
      <c r="AN2804" s="150"/>
      <c r="AO2804" s="150"/>
      <c r="AP2804" s="150"/>
      <c r="AQ2804" s="150"/>
      <c r="AR2804" s="150"/>
      <c r="AS2804" s="150"/>
      <c r="AT2804" s="150"/>
      <c r="AU2804" s="150"/>
      <c r="AV2804" s="150"/>
      <c r="AW2804" s="150"/>
      <c r="AX2804" s="150"/>
      <c r="AY2804" s="150"/>
      <c r="AZ2804" s="150"/>
      <c r="BA2804" s="150"/>
      <c r="BB2804" s="150"/>
      <c r="BC2804" s="150"/>
      <c r="BD2804" s="150"/>
      <c r="BE2804" s="150"/>
      <c r="BF2804" s="150"/>
      <c r="BG2804" s="150"/>
      <c r="BH2804" s="150"/>
    </row>
    <row r="2805" spans="1:60" ht="22.5" outlineLevel="1" x14ac:dyDescent="0.2">
      <c r="A2805" s="175">
        <v>453</v>
      </c>
      <c r="B2805" s="176" t="s">
        <v>2396</v>
      </c>
      <c r="C2805" s="185" t="s">
        <v>2397</v>
      </c>
      <c r="D2805" s="177" t="s">
        <v>420</v>
      </c>
      <c r="E2805" s="178">
        <v>1</v>
      </c>
      <c r="F2805" s="179">
        <v>7980</v>
      </c>
      <c r="G2805" s="180">
        <f>ROUND(E2805*F2805,2)</f>
        <v>7980</v>
      </c>
      <c r="H2805" s="179">
        <v>0</v>
      </c>
      <c r="I2805" s="180">
        <f>ROUND(E2805*H2805,2)</f>
        <v>0</v>
      </c>
      <c r="J2805" s="179">
        <v>7980</v>
      </c>
      <c r="K2805" s="180">
        <f>ROUND(E2805*J2805,2)</f>
        <v>7980</v>
      </c>
      <c r="L2805" s="180">
        <v>21</v>
      </c>
      <c r="M2805" s="180">
        <f>G2805*(1+L2805/100)</f>
        <v>9655.7999999999993</v>
      </c>
      <c r="N2805" s="180">
        <v>0</v>
      </c>
      <c r="O2805" s="180">
        <f>ROUND(E2805*N2805,2)</f>
        <v>0</v>
      </c>
      <c r="P2805" s="180">
        <v>0</v>
      </c>
      <c r="Q2805" s="180">
        <f>ROUND(E2805*P2805,2)</f>
        <v>0</v>
      </c>
      <c r="R2805" s="180"/>
      <c r="S2805" s="180" t="s">
        <v>438</v>
      </c>
      <c r="T2805" s="181" t="s">
        <v>202</v>
      </c>
      <c r="U2805" s="159">
        <v>0</v>
      </c>
      <c r="V2805" s="159">
        <f>ROUND(E2805*U2805,2)</f>
        <v>0</v>
      </c>
      <c r="W2805" s="159"/>
      <c r="X2805" s="159" t="s">
        <v>242</v>
      </c>
      <c r="Y2805" s="150"/>
      <c r="Z2805" s="150"/>
      <c r="AA2805" s="150"/>
      <c r="AB2805" s="150"/>
      <c r="AC2805" s="150"/>
      <c r="AD2805" s="150"/>
      <c r="AE2805" s="150"/>
      <c r="AF2805" s="150"/>
      <c r="AG2805" s="150" t="s">
        <v>243</v>
      </c>
      <c r="AH2805" s="150"/>
      <c r="AI2805" s="150"/>
      <c r="AJ2805" s="150"/>
      <c r="AK2805" s="150"/>
      <c r="AL2805" s="150"/>
      <c r="AM2805" s="150"/>
      <c r="AN2805" s="150"/>
      <c r="AO2805" s="150"/>
      <c r="AP2805" s="150"/>
      <c r="AQ2805" s="150"/>
      <c r="AR2805" s="150"/>
      <c r="AS2805" s="150"/>
      <c r="AT2805" s="150"/>
      <c r="AU2805" s="150"/>
      <c r="AV2805" s="150"/>
      <c r="AW2805" s="150"/>
      <c r="AX2805" s="150"/>
      <c r="AY2805" s="150"/>
      <c r="AZ2805" s="150"/>
      <c r="BA2805" s="150"/>
      <c r="BB2805" s="150"/>
      <c r="BC2805" s="150"/>
      <c r="BD2805" s="150"/>
      <c r="BE2805" s="150"/>
      <c r="BF2805" s="150"/>
      <c r="BG2805" s="150"/>
      <c r="BH2805" s="150"/>
    </row>
    <row r="2806" spans="1:60" ht="22.5" outlineLevel="1" x14ac:dyDescent="0.2">
      <c r="A2806" s="167">
        <v>454</v>
      </c>
      <c r="B2806" s="168" t="s">
        <v>2398</v>
      </c>
      <c r="C2806" s="184" t="s">
        <v>2399</v>
      </c>
      <c r="D2806" s="169" t="s">
        <v>420</v>
      </c>
      <c r="E2806" s="170">
        <v>1</v>
      </c>
      <c r="F2806" s="171">
        <v>7140</v>
      </c>
      <c r="G2806" s="172">
        <f>ROUND(E2806*F2806,2)</f>
        <v>7140</v>
      </c>
      <c r="H2806" s="171">
        <v>0</v>
      </c>
      <c r="I2806" s="172">
        <f>ROUND(E2806*H2806,2)</f>
        <v>0</v>
      </c>
      <c r="J2806" s="171">
        <v>7140</v>
      </c>
      <c r="K2806" s="172">
        <f>ROUND(E2806*J2806,2)</f>
        <v>7140</v>
      </c>
      <c r="L2806" s="172">
        <v>21</v>
      </c>
      <c r="M2806" s="172">
        <f>G2806*(1+L2806/100)</f>
        <v>8639.4</v>
      </c>
      <c r="N2806" s="172">
        <v>0</v>
      </c>
      <c r="O2806" s="172">
        <f>ROUND(E2806*N2806,2)</f>
        <v>0</v>
      </c>
      <c r="P2806" s="172">
        <v>0</v>
      </c>
      <c r="Q2806" s="172">
        <f>ROUND(E2806*P2806,2)</f>
        <v>0</v>
      </c>
      <c r="R2806" s="172"/>
      <c r="S2806" s="172" t="s">
        <v>438</v>
      </c>
      <c r="T2806" s="173" t="s">
        <v>202</v>
      </c>
      <c r="U2806" s="159">
        <v>0</v>
      </c>
      <c r="V2806" s="159">
        <f>ROUND(E2806*U2806,2)</f>
        <v>0</v>
      </c>
      <c r="W2806" s="159"/>
      <c r="X2806" s="159" t="s">
        <v>242</v>
      </c>
      <c r="Y2806" s="150"/>
      <c r="Z2806" s="150"/>
      <c r="AA2806" s="150"/>
      <c r="AB2806" s="150"/>
      <c r="AC2806" s="150"/>
      <c r="AD2806" s="150"/>
      <c r="AE2806" s="150"/>
      <c r="AF2806" s="150"/>
      <c r="AG2806" s="150" t="s">
        <v>243</v>
      </c>
      <c r="AH2806" s="150"/>
      <c r="AI2806" s="150"/>
      <c r="AJ2806" s="150"/>
      <c r="AK2806" s="150"/>
      <c r="AL2806" s="150"/>
      <c r="AM2806" s="150"/>
      <c r="AN2806" s="150"/>
      <c r="AO2806" s="150"/>
      <c r="AP2806" s="150"/>
      <c r="AQ2806" s="150"/>
      <c r="AR2806" s="150"/>
      <c r="AS2806" s="150"/>
      <c r="AT2806" s="150"/>
      <c r="AU2806" s="150"/>
      <c r="AV2806" s="150"/>
      <c r="AW2806" s="150"/>
      <c r="AX2806" s="150"/>
      <c r="AY2806" s="150"/>
      <c r="AZ2806" s="150"/>
      <c r="BA2806" s="150"/>
      <c r="BB2806" s="150"/>
      <c r="BC2806" s="150"/>
      <c r="BD2806" s="150"/>
      <c r="BE2806" s="150"/>
      <c r="BF2806" s="150"/>
      <c r="BG2806" s="150"/>
      <c r="BH2806" s="150"/>
    </row>
    <row r="2807" spans="1:60" outlineLevel="1" x14ac:dyDescent="0.2">
      <c r="A2807" s="157"/>
      <c r="B2807" s="158"/>
      <c r="C2807" s="262" t="s">
        <v>2400</v>
      </c>
      <c r="D2807" s="263"/>
      <c r="E2807" s="263"/>
      <c r="F2807" s="263"/>
      <c r="G2807" s="263"/>
      <c r="H2807" s="159"/>
      <c r="I2807" s="159"/>
      <c r="J2807" s="159"/>
      <c r="K2807" s="159"/>
      <c r="L2807" s="159"/>
      <c r="M2807" s="159"/>
      <c r="N2807" s="159"/>
      <c r="O2807" s="159"/>
      <c r="P2807" s="159"/>
      <c r="Q2807" s="159"/>
      <c r="R2807" s="159"/>
      <c r="S2807" s="159"/>
      <c r="T2807" s="159"/>
      <c r="U2807" s="159"/>
      <c r="V2807" s="159"/>
      <c r="W2807" s="159"/>
      <c r="X2807" s="159"/>
      <c r="Y2807" s="150"/>
      <c r="Z2807" s="150"/>
      <c r="AA2807" s="150"/>
      <c r="AB2807" s="150"/>
      <c r="AC2807" s="150"/>
      <c r="AD2807" s="150"/>
      <c r="AE2807" s="150"/>
      <c r="AF2807" s="150"/>
      <c r="AG2807" s="150" t="s">
        <v>206</v>
      </c>
      <c r="AH2807" s="150"/>
      <c r="AI2807" s="150"/>
      <c r="AJ2807" s="150"/>
      <c r="AK2807" s="150"/>
      <c r="AL2807" s="150"/>
      <c r="AM2807" s="150"/>
      <c r="AN2807" s="150"/>
      <c r="AO2807" s="150"/>
      <c r="AP2807" s="150"/>
      <c r="AQ2807" s="150"/>
      <c r="AR2807" s="150"/>
      <c r="AS2807" s="150"/>
      <c r="AT2807" s="150"/>
      <c r="AU2807" s="150"/>
      <c r="AV2807" s="150"/>
      <c r="AW2807" s="150"/>
      <c r="AX2807" s="150"/>
      <c r="AY2807" s="150"/>
      <c r="AZ2807" s="150"/>
      <c r="BA2807" s="150"/>
      <c r="BB2807" s="150"/>
      <c r="BC2807" s="150"/>
      <c r="BD2807" s="150"/>
      <c r="BE2807" s="150"/>
      <c r="BF2807" s="150"/>
      <c r="BG2807" s="150"/>
      <c r="BH2807" s="150"/>
    </row>
    <row r="2808" spans="1:60" outlineLevel="1" x14ac:dyDescent="0.2">
      <c r="A2808" s="175">
        <v>455</v>
      </c>
      <c r="B2808" s="176" t="s">
        <v>2401</v>
      </c>
      <c r="C2808" s="185" t="s">
        <v>2402</v>
      </c>
      <c r="D2808" s="177" t="s">
        <v>2403</v>
      </c>
      <c r="E2808" s="178">
        <v>1</v>
      </c>
      <c r="F2808" s="179">
        <v>59990</v>
      </c>
      <c r="G2808" s="180">
        <f>ROUND(E2808*F2808,2)</f>
        <v>59990</v>
      </c>
      <c r="H2808" s="179">
        <v>0</v>
      </c>
      <c r="I2808" s="180">
        <f>ROUND(E2808*H2808,2)</f>
        <v>0</v>
      </c>
      <c r="J2808" s="179">
        <v>59990</v>
      </c>
      <c r="K2808" s="180">
        <f>ROUND(E2808*J2808,2)</f>
        <v>59990</v>
      </c>
      <c r="L2808" s="180">
        <v>21</v>
      </c>
      <c r="M2808" s="180">
        <f>G2808*(1+L2808/100)</f>
        <v>72587.899999999994</v>
      </c>
      <c r="N2808" s="180">
        <v>0</v>
      </c>
      <c r="O2808" s="180">
        <f>ROUND(E2808*N2808,2)</f>
        <v>0</v>
      </c>
      <c r="P2808" s="180">
        <v>0</v>
      </c>
      <c r="Q2808" s="180">
        <f>ROUND(E2808*P2808,2)</f>
        <v>0</v>
      </c>
      <c r="R2808" s="180"/>
      <c r="S2808" s="180" t="s">
        <v>438</v>
      </c>
      <c r="T2808" s="181" t="s">
        <v>202</v>
      </c>
      <c r="U2808" s="159">
        <v>0</v>
      </c>
      <c r="V2808" s="159">
        <f>ROUND(E2808*U2808,2)</f>
        <v>0</v>
      </c>
      <c r="W2808" s="159"/>
      <c r="X2808" s="159" t="s">
        <v>242</v>
      </c>
      <c r="Y2808" s="150"/>
      <c r="Z2808" s="150"/>
      <c r="AA2808" s="150"/>
      <c r="AB2808" s="150"/>
      <c r="AC2808" s="150"/>
      <c r="AD2808" s="150"/>
      <c r="AE2808" s="150"/>
      <c r="AF2808" s="150"/>
      <c r="AG2808" s="150" t="s">
        <v>243</v>
      </c>
      <c r="AH2808" s="150"/>
      <c r="AI2808" s="150"/>
      <c r="AJ2808" s="150"/>
      <c r="AK2808" s="150"/>
      <c r="AL2808" s="150"/>
      <c r="AM2808" s="150"/>
      <c r="AN2808" s="150"/>
      <c r="AO2808" s="150"/>
      <c r="AP2808" s="150"/>
      <c r="AQ2808" s="150"/>
      <c r="AR2808" s="150"/>
      <c r="AS2808" s="150"/>
      <c r="AT2808" s="150"/>
      <c r="AU2808" s="150"/>
      <c r="AV2808" s="150"/>
      <c r="AW2808" s="150"/>
      <c r="AX2808" s="150"/>
      <c r="AY2808" s="150"/>
      <c r="AZ2808" s="150"/>
      <c r="BA2808" s="150"/>
      <c r="BB2808" s="150"/>
      <c r="BC2808" s="150"/>
      <c r="BD2808" s="150"/>
      <c r="BE2808" s="150"/>
      <c r="BF2808" s="150"/>
      <c r="BG2808" s="150"/>
      <c r="BH2808" s="150"/>
    </row>
    <row r="2809" spans="1:60" x14ac:dyDescent="0.2">
      <c r="A2809" s="161" t="s">
        <v>196</v>
      </c>
      <c r="B2809" s="162" t="s">
        <v>155</v>
      </c>
      <c r="C2809" s="183" t="s">
        <v>156</v>
      </c>
      <c r="D2809" s="163"/>
      <c r="E2809" s="164"/>
      <c r="F2809" s="165"/>
      <c r="G2809" s="165">
        <f>SUMIF(AG2810:AG2840,"&lt;&gt;NOR",G2810:G2840)</f>
        <v>536625.72</v>
      </c>
      <c r="H2809" s="165"/>
      <c r="I2809" s="165">
        <f>SUM(I2810:I2840)</f>
        <v>0</v>
      </c>
      <c r="J2809" s="165"/>
      <c r="K2809" s="165">
        <f>SUM(K2810:K2840)</f>
        <v>536625.72</v>
      </c>
      <c r="L2809" s="165"/>
      <c r="M2809" s="165">
        <f>SUM(M2810:M2840)</f>
        <v>649317.12120000005</v>
      </c>
      <c r="N2809" s="165"/>
      <c r="O2809" s="165">
        <f>SUM(O2810:O2840)</f>
        <v>0</v>
      </c>
      <c r="P2809" s="165"/>
      <c r="Q2809" s="165">
        <f>SUM(Q2810:Q2840)</f>
        <v>0</v>
      </c>
      <c r="R2809" s="165"/>
      <c r="S2809" s="165"/>
      <c r="T2809" s="166"/>
      <c r="U2809" s="160"/>
      <c r="V2809" s="160">
        <f>SUM(V2810:V2840)</f>
        <v>0</v>
      </c>
      <c r="W2809" s="160"/>
      <c r="X2809" s="160"/>
      <c r="AG2809" t="s">
        <v>197</v>
      </c>
    </row>
    <row r="2810" spans="1:60" ht="22.5" outlineLevel="1" x14ac:dyDescent="0.2">
      <c r="A2810" s="167">
        <v>456</v>
      </c>
      <c r="B2810" s="168" t="s">
        <v>2404</v>
      </c>
      <c r="C2810" s="184" t="s">
        <v>2405</v>
      </c>
      <c r="D2810" s="169" t="s">
        <v>240</v>
      </c>
      <c r="E2810" s="170">
        <v>33.5</v>
      </c>
      <c r="F2810" s="171">
        <v>4100</v>
      </c>
      <c r="G2810" s="172">
        <f>ROUND(E2810*F2810,2)</f>
        <v>137350</v>
      </c>
      <c r="H2810" s="171">
        <v>0</v>
      </c>
      <c r="I2810" s="172">
        <f>ROUND(E2810*H2810,2)</f>
        <v>0</v>
      </c>
      <c r="J2810" s="171">
        <v>4100</v>
      </c>
      <c r="K2810" s="172">
        <f>ROUND(E2810*J2810,2)</f>
        <v>137350</v>
      </c>
      <c r="L2810" s="172">
        <v>21</v>
      </c>
      <c r="M2810" s="172">
        <f>G2810*(1+L2810/100)</f>
        <v>166193.5</v>
      </c>
      <c r="N2810" s="172">
        <v>0</v>
      </c>
      <c r="O2810" s="172">
        <f>ROUND(E2810*N2810,2)</f>
        <v>0</v>
      </c>
      <c r="P2810" s="172">
        <v>0</v>
      </c>
      <c r="Q2810" s="172">
        <f>ROUND(E2810*P2810,2)</f>
        <v>0</v>
      </c>
      <c r="R2810" s="172"/>
      <c r="S2810" s="172" t="s">
        <v>438</v>
      </c>
      <c r="T2810" s="173" t="s">
        <v>202</v>
      </c>
      <c r="U2810" s="159">
        <v>0</v>
      </c>
      <c r="V2810" s="159">
        <f>ROUND(E2810*U2810,2)</f>
        <v>0</v>
      </c>
      <c r="W2810" s="159"/>
      <c r="X2810" s="159" t="s">
        <v>242</v>
      </c>
      <c r="Y2810" s="150"/>
      <c r="Z2810" s="150"/>
      <c r="AA2810" s="150"/>
      <c r="AB2810" s="150"/>
      <c r="AC2810" s="150"/>
      <c r="AD2810" s="150"/>
      <c r="AE2810" s="150"/>
      <c r="AF2810" s="150"/>
      <c r="AG2810" s="150" t="s">
        <v>2406</v>
      </c>
      <c r="AH2810" s="150"/>
      <c r="AI2810" s="150"/>
      <c r="AJ2810" s="150"/>
      <c r="AK2810" s="150"/>
      <c r="AL2810" s="150"/>
      <c r="AM2810" s="150"/>
      <c r="AN2810" s="150"/>
      <c r="AO2810" s="150"/>
      <c r="AP2810" s="150"/>
      <c r="AQ2810" s="150"/>
      <c r="AR2810" s="150"/>
      <c r="AS2810" s="150"/>
      <c r="AT2810" s="150"/>
      <c r="AU2810" s="150"/>
      <c r="AV2810" s="150"/>
      <c r="AW2810" s="150"/>
      <c r="AX2810" s="150"/>
      <c r="AY2810" s="150"/>
      <c r="AZ2810" s="150"/>
      <c r="BA2810" s="150"/>
      <c r="BB2810" s="150"/>
      <c r="BC2810" s="150"/>
      <c r="BD2810" s="150"/>
      <c r="BE2810" s="150"/>
      <c r="BF2810" s="150"/>
      <c r="BG2810" s="150"/>
      <c r="BH2810" s="150"/>
    </row>
    <row r="2811" spans="1:60" ht="45" outlineLevel="1" x14ac:dyDescent="0.2">
      <c r="A2811" s="157"/>
      <c r="B2811" s="158"/>
      <c r="C2811" s="262" t="s">
        <v>2407</v>
      </c>
      <c r="D2811" s="263"/>
      <c r="E2811" s="263"/>
      <c r="F2811" s="263"/>
      <c r="G2811" s="263"/>
      <c r="H2811" s="159"/>
      <c r="I2811" s="159"/>
      <c r="J2811" s="159"/>
      <c r="K2811" s="159"/>
      <c r="L2811" s="159"/>
      <c r="M2811" s="159"/>
      <c r="N2811" s="159"/>
      <c r="O2811" s="159"/>
      <c r="P2811" s="159"/>
      <c r="Q2811" s="159"/>
      <c r="R2811" s="159"/>
      <c r="S2811" s="159"/>
      <c r="T2811" s="159"/>
      <c r="U2811" s="159"/>
      <c r="V2811" s="159"/>
      <c r="W2811" s="159"/>
      <c r="X2811" s="159"/>
      <c r="Y2811" s="150"/>
      <c r="Z2811" s="150"/>
      <c r="AA2811" s="150"/>
      <c r="AB2811" s="150"/>
      <c r="AC2811" s="150"/>
      <c r="AD2811" s="150"/>
      <c r="AE2811" s="150"/>
      <c r="AF2811" s="150"/>
      <c r="AG2811" s="150" t="s">
        <v>206</v>
      </c>
      <c r="AH2811" s="150"/>
      <c r="AI2811" s="150"/>
      <c r="AJ2811" s="150"/>
      <c r="AK2811" s="150"/>
      <c r="AL2811" s="150"/>
      <c r="AM2811" s="150"/>
      <c r="AN2811" s="150"/>
      <c r="AO2811" s="150"/>
      <c r="AP2811" s="150"/>
      <c r="AQ2811" s="150"/>
      <c r="AR2811" s="150"/>
      <c r="AS2811" s="150"/>
      <c r="AT2811" s="150"/>
      <c r="AU2811" s="150"/>
      <c r="AV2811" s="150"/>
      <c r="AW2811" s="150"/>
      <c r="AX2811" s="150"/>
      <c r="AY2811" s="150"/>
      <c r="AZ2811" s="150"/>
      <c r="BA2811" s="174" t="str">
        <f>C2811</f>
        <v>Dodatečná vodorovná izolace stávajících konstrukcí nad úrovní terénu se provede tlakově pomocí tekutého 100% siloxanového mikroemulzního koncentrátu. Injektáž bude provedena jako jednořadá nebo dvouřadá. Vrty v řadě budou v osové vzdálenosti 10-12,5cm. Průměr vrtu 12 mm nebo dle velikosti injektážního pakru. Vrtat je možné šikmo či vodorovně, dle stavební situace a dle typu použitého pakru. Hloubka vrtu bude na sílu zdiva mínus 5 cm.</v>
      </c>
      <c r="BB2811" s="150"/>
      <c r="BC2811" s="150"/>
      <c r="BD2811" s="150"/>
      <c r="BE2811" s="150"/>
      <c r="BF2811" s="150"/>
      <c r="BG2811" s="150"/>
      <c r="BH2811" s="150"/>
    </row>
    <row r="2812" spans="1:60" outlineLevel="1" x14ac:dyDescent="0.2">
      <c r="A2812" s="157"/>
      <c r="B2812" s="158"/>
      <c r="C2812" s="199" t="s">
        <v>2408</v>
      </c>
      <c r="D2812" s="189"/>
      <c r="E2812" s="190"/>
      <c r="F2812" s="159"/>
      <c r="G2812" s="159"/>
      <c r="H2812" s="159"/>
      <c r="I2812" s="159"/>
      <c r="J2812" s="159"/>
      <c r="K2812" s="159"/>
      <c r="L2812" s="159"/>
      <c r="M2812" s="159"/>
      <c r="N2812" s="159"/>
      <c r="O2812" s="159"/>
      <c r="P2812" s="159"/>
      <c r="Q2812" s="159"/>
      <c r="R2812" s="159"/>
      <c r="S2812" s="159"/>
      <c r="T2812" s="159"/>
      <c r="U2812" s="159"/>
      <c r="V2812" s="159"/>
      <c r="W2812" s="159"/>
      <c r="X2812" s="159"/>
      <c r="Y2812" s="150"/>
      <c r="Z2812" s="150"/>
      <c r="AA2812" s="150"/>
      <c r="AB2812" s="150"/>
      <c r="AC2812" s="150"/>
      <c r="AD2812" s="150"/>
      <c r="AE2812" s="150"/>
      <c r="AF2812" s="150"/>
      <c r="AG2812" s="150" t="s">
        <v>247</v>
      </c>
      <c r="AH2812" s="150">
        <v>0</v>
      </c>
      <c r="AI2812" s="150"/>
      <c r="AJ2812" s="150"/>
      <c r="AK2812" s="150"/>
      <c r="AL2812" s="150"/>
      <c r="AM2812" s="150"/>
      <c r="AN2812" s="150"/>
      <c r="AO2812" s="150"/>
      <c r="AP2812" s="150"/>
      <c r="AQ2812" s="150"/>
      <c r="AR2812" s="150"/>
      <c r="AS2812" s="150"/>
      <c r="AT2812" s="150"/>
      <c r="AU2812" s="150"/>
      <c r="AV2812" s="150"/>
      <c r="AW2812" s="150"/>
      <c r="AX2812" s="150"/>
      <c r="AY2812" s="150"/>
      <c r="AZ2812" s="150"/>
      <c r="BA2812" s="150"/>
      <c r="BB2812" s="150"/>
      <c r="BC2812" s="150"/>
      <c r="BD2812" s="150"/>
      <c r="BE2812" s="150"/>
      <c r="BF2812" s="150"/>
      <c r="BG2812" s="150"/>
      <c r="BH2812" s="150"/>
    </row>
    <row r="2813" spans="1:60" outlineLevel="1" x14ac:dyDescent="0.2">
      <c r="A2813" s="157"/>
      <c r="B2813" s="158"/>
      <c r="C2813" s="199" t="s">
        <v>2409</v>
      </c>
      <c r="D2813" s="189"/>
      <c r="E2813" s="190">
        <v>33.5</v>
      </c>
      <c r="F2813" s="159"/>
      <c r="G2813" s="159"/>
      <c r="H2813" s="159"/>
      <c r="I2813" s="159"/>
      <c r="J2813" s="159"/>
      <c r="K2813" s="159"/>
      <c r="L2813" s="159"/>
      <c r="M2813" s="159"/>
      <c r="N2813" s="159"/>
      <c r="O2813" s="159"/>
      <c r="P2813" s="159"/>
      <c r="Q2813" s="159"/>
      <c r="R2813" s="159"/>
      <c r="S2813" s="159"/>
      <c r="T2813" s="159"/>
      <c r="U2813" s="159"/>
      <c r="V2813" s="159"/>
      <c r="W2813" s="159"/>
      <c r="X2813" s="159"/>
      <c r="Y2813" s="150"/>
      <c r="Z2813" s="150"/>
      <c r="AA2813" s="150"/>
      <c r="AB2813" s="150"/>
      <c r="AC2813" s="150"/>
      <c r="AD2813" s="150"/>
      <c r="AE2813" s="150"/>
      <c r="AF2813" s="150"/>
      <c r="AG2813" s="150" t="s">
        <v>247</v>
      </c>
      <c r="AH2813" s="150">
        <v>0</v>
      </c>
      <c r="AI2813" s="150"/>
      <c r="AJ2813" s="150"/>
      <c r="AK2813" s="150"/>
      <c r="AL2813" s="150"/>
      <c r="AM2813" s="150"/>
      <c r="AN2813" s="150"/>
      <c r="AO2813" s="150"/>
      <c r="AP2813" s="150"/>
      <c r="AQ2813" s="150"/>
      <c r="AR2813" s="150"/>
      <c r="AS2813" s="150"/>
      <c r="AT2813" s="150"/>
      <c r="AU2813" s="150"/>
      <c r="AV2813" s="150"/>
      <c r="AW2813" s="150"/>
      <c r="AX2813" s="150"/>
      <c r="AY2813" s="150"/>
      <c r="AZ2813" s="150"/>
      <c r="BA2813" s="150"/>
      <c r="BB2813" s="150"/>
      <c r="BC2813" s="150"/>
      <c r="BD2813" s="150"/>
      <c r="BE2813" s="150"/>
      <c r="BF2813" s="150"/>
      <c r="BG2813" s="150"/>
      <c r="BH2813" s="150"/>
    </row>
    <row r="2814" spans="1:60" outlineLevel="1" x14ac:dyDescent="0.2">
      <c r="A2814" s="167">
        <v>457</v>
      </c>
      <c r="B2814" s="168" t="s">
        <v>2410</v>
      </c>
      <c r="C2814" s="184" t="s">
        <v>2411</v>
      </c>
      <c r="D2814" s="169" t="s">
        <v>240</v>
      </c>
      <c r="E2814" s="170">
        <v>91.5</v>
      </c>
      <c r="F2814" s="171">
        <v>1300</v>
      </c>
      <c r="G2814" s="172">
        <f>ROUND(E2814*F2814,2)</f>
        <v>118950</v>
      </c>
      <c r="H2814" s="171">
        <v>0</v>
      </c>
      <c r="I2814" s="172">
        <f>ROUND(E2814*H2814,2)</f>
        <v>0</v>
      </c>
      <c r="J2814" s="171">
        <v>1300</v>
      </c>
      <c r="K2814" s="172">
        <f>ROUND(E2814*J2814,2)</f>
        <v>118950</v>
      </c>
      <c r="L2814" s="172">
        <v>21</v>
      </c>
      <c r="M2814" s="172">
        <f>G2814*(1+L2814/100)</f>
        <v>143929.5</v>
      </c>
      <c r="N2814" s="172">
        <v>0</v>
      </c>
      <c r="O2814" s="172">
        <f>ROUND(E2814*N2814,2)</f>
        <v>0</v>
      </c>
      <c r="P2814" s="172">
        <v>0</v>
      </c>
      <c r="Q2814" s="172">
        <f>ROUND(E2814*P2814,2)</f>
        <v>0</v>
      </c>
      <c r="R2814" s="172"/>
      <c r="S2814" s="172" t="s">
        <v>438</v>
      </c>
      <c r="T2814" s="173" t="s">
        <v>202</v>
      </c>
      <c r="U2814" s="159">
        <v>0</v>
      </c>
      <c r="V2814" s="159">
        <f>ROUND(E2814*U2814,2)</f>
        <v>0</v>
      </c>
      <c r="W2814" s="159"/>
      <c r="X2814" s="159" t="s">
        <v>242</v>
      </c>
      <c r="Y2814" s="150"/>
      <c r="Z2814" s="150"/>
      <c r="AA2814" s="150"/>
      <c r="AB2814" s="150"/>
      <c r="AC2814" s="150"/>
      <c r="AD2814" s="150"/>
      <c r="AE2814" s="150"/>
      <c r="AF2814" s="150"/>
      <c r="AG2814" s="150" t="s">
        <v>2406</v>
      </c>
      <c r="AH2814" s="150"/>
      <c r="AI2814" s="150"/>
      <c r="AJ2814" s="150"/>
      <c r="AK2814" s="150"/>
      <c r="AL2814" s="150"/>
      <c r="AM2814" s="150"/>
      <c r="AN2814" s="150"/>
      <c r="AO2814" s="150"/>
      <c r="AP2814" s="150"/>
      <c r="AQ2814" s="150"/>
      <c r="AR2814" s="150"/>
      <c r="AS2814" s="150"/>
      <c r="AT2814" s="150"/>
      <c r="AU2814" s="150"/>
      <c r="AV2814" s="150"/>
      <c r="AW2814" s="150"/>
      <c r="AX2814" s="150"/>
      <c r="AY2814" s="150"/>
      <c r="AZ2814" s="150"/>
      <c r="BA2814" s="150"/>
      <c r="BB2814" s="150"/>
      <c r="BC2814" s="150"/>
      <c r="BD2814" s="150"/>
      <c r="BE2814" s="150"/>
      <c r="BF2814" s="150"/>
      <c r="BG2814" s="150"/>
      <c r="BH2814" s="150"/>
    </row>
    <row r="2815" spans="1:60" outlineLevel="1" x14ac:dyDescent="0.2">
      <c r="A2815" s="157"/>
      <c r="B2815" s="158"/>
      <c r="C2815" s="262" t="s">
        <v>2412</v>
      </c>
      <c r="D2815" s="263"/>
      <c r="E2815" s="263"/>
      <c r="F2815" s="263"/>
      <c r="G2815" s="263"/>
      <c r="H2815" s="159"/>
      <c r="I2815" s="159"/>
      <c r="J2815" s="159"/>
      <c r="K2815" s="159"/>
      <c r="L2815" s="159"/>
      <c r="M2815" s="159"/>
      <c r="N2815" s="159"/>
      <c r="O2815" s="159"/>
      <c r="P2815" s="159"/>
      <c r="Q2815" s="159"/>
      <c r="R2815" s="159"/>
      <c r="S2815" s="159"/>
      <c r="T2815" s="159"/>
      <c r="U2815" s="159"/>
      <c r="V2815" s="159"/>
      <c r="W2815" s="159"/>
      <c r="X2815" s="159"/>
      <c r="Y2815" s="150"/>
      <c r="Z2815" s="150"/>
      <c r="AA2815" s="150"/>
      <c r="AB2815" s="150"/>
      <c r="AC2815" s="150"/>
      <c r="AD2815" s="150"/>
      <c r="AE2815" s="150"/>
      <c r="AF2815" s="150"/>
      <c r="AG2815" s="150" t="s">
        <v>206</v>
      </c>
      <c r="AH2815" s="150"/>
      <c r="AI2815" s="150"/>
      <c r="AJ2815" s="150"/>
      <c r="AK2815" s="150"/>
      <c r="AL2815" s="150"/>
      <c r="AM2815" s="150"/>
      <c r="AN2815" s="150"/>
      <c r="AO2815" s="150"/>
      <c r="AP2815" s="150"/>
      <c r="AQ2815" s="150"/>
      <c r="AR2815" s="150"/>
      <c r="AS2815" s="150"/>
      <c r="AT2815" s="150"/>
      <c r="AU2815" s="150"/>
      <c r="AV2815" s="150"/>
      <c r="AW2815" s="150"/>
      <c r="AX2815" s="150"/>
      <c r="AY2815" s="150"/>
      <c r="AZ2815" s="150"/>
      <c r="BA2815" s="150"/>
      <c r="BB2815" s="150"/>
      <c r="BC2815" s="150"/>
      <c r="BD2815" s="150"/>
      <c r="BE2815" s="150"/>
      <c r="BF2815" s="150"/>
      <c r="BG2815" s="150"/>
      <c r="BH2815" s="150"/>
    </row>
    <row r="2816" spans="1:60" outlineLevel="1" x14ac:dyDescent="0.2">
      <c r="A2816" s="157"/>
      <c r="B2816" s="158"/>
      <c r="C2816" s="271" t="s">
        <v>2413</v>
      </c>
      <c r="D2816" s="272"/>
      <c r="E2816" s="272"/>
      <c r="F2816" s="272"/>
      <c r="G2816" s="272"/>
      <c r="H2816" s="159"/>
      <c r="I2816" s="159"/>
      <c r="J2816" s="159"/>
      <c r="K2816" s="159"/>
      <c r="L2816" s="159"/>
      <c r="M2816" s="159"/>
      <c r="N2816" s="159"/>
      <c r="O2816" s="159"/>
      <c r="P2816" s="159"/>
      <c r="Q2816" s="159"/>
      <c r="R2816" s="159"/>
      <c r="S2816" s="159"/>
      <c r="T2816" s="159"/>
      <c r="U2816" s="159"/>
      <c r="V2816" s="159"/>
      <c r="W2816" s="159"/>
      <c r="X2816" s="159"/>
      <c r="Y2816" s="150"/>
      <c r="Z2816" s="150"/>
      <c r="AA2816" s="150"/>
      <c r="AB2816" s="150"/>
      <c r="AC2816" s="150"/>
      <c r="AD2816" s="150"/>
      <c r="AE2816" s="150"/>
      <c r="AF2816" s="150"/>
      <c r="AG2816" s="150" t="s">
        <v>206</v>
      </c>
      <c r="AH2816" s="150"/>
      <c r="AI2816" s="150"/>
      <c r="AJ2816" s="150"/>
      <c r="AK2816" s="150"/>
      <c r="AL2816" s="150"/>
      <c r="AM2816" s="150"/>
      <c r="AN2816" s="150"/>
      <c r="AO2816" s="150"/>
      <c r="AP2816" s="150"/>
      <c r="AQ2816" s="150"/>
      <c r="AR2816" s="150"/>
      <c r="AS2816" s="150"/>
      <c r="AT2816" s="150"/>
      <c r="AU2816" s="150"/>
      <c r="AV2816" s="150"/>
      <c r="AW2816" s="150"/>
      <c r="AX2816" s="150"/>
      <c r="AY2816" s="150"/>
      <c r="AZ2816" s="150"/>
      <c r="BA2816" s="150"/>
      <c r="BB2816" s="150"/>
      <c r="BC2816" s="150"/>
      <c r="BD2816" s="150"/>
      <c r="BE2816" s="150"/>
      <c r="BF2816" s="150"/>
      <c r="BG2816" s="150"/>
      <c r="BH2816" s="150"/>
    </row>
    <row r="2817" spans="1:60" outlineLevel="1" x14ac:dyDescent="0.2">
      <c r="A2817" s="157"/>
      <c r="B2817" s="158"/>
      <c r="C2817" s="271" t="s">
        <v>2414</v>
      </c>
      <c r="D2817" s="272"/>
      <c r="E2817" s="272"/>
      <c r="F2817" s="272"/>
      <c r="G2817" s="272"/>
      <c r="H2817" s="159"/>
      <c r="I2817" s="159"/>
      <c r="J2817" s="159"/>
      <c r="K2817" s="159"/>
      <c r="L2817" s="159"/>
      <c r="M2817" s="159"/>
      <c r="N2817" s="159"/>
      <c r="O2817" s="159"/>
      <c r="P2817" s="159"/>
      <c r="Q2817" s="159"/>
      <c r="R2817" s="159"/>
      <c r="S2817" s="159"/>
      <c r="T2817" s="159"/>
      <c r="U2817" s="159"/>
      <c r="V2817" s="159"/>
      <c r="W2817" s="159"/>
      <c r="X2817" s="159"/>
      <c r="Y2817" s="150"/>
      <c r="Z2817" s="150"/>
      <c r="AA2817" s="150"/>
      <c r="AB2817" s="150"/>
      <c r="AC2817" s="150"/>
      <c r="AD2817" s="150"/>
      <c r="AE2817" s="150"/>
      <c r="AF2817" s="150"/>
      <c r="AG2817" s="150" t="s">
        <v>206</v>
      </c>
      <c r="AH2817" s="150"/>
      <c r="AI2817" s="150"/>
      <c r="AJ2817" s="150"/>
      <c r="AK2817" s="150"/>
      <c r="AL2817" s="150"/>
      <c r="AM2817" s="150"/>
      <c r="AN2817" s="150"/>
      <c r="AO2817" s="150"/>
      <c r="AP2817" s="150"/>
      <c r="AQ2817" s="150"/>
      <c r="AR2817" s="150"/>
      <c r="AS2817" s="150"/>
      <c r="AT2817" s="150"/>
      <c r="AU2817" s="150"/>
      <c r="AV2817" s="150"/>
      <c r="AW2817" s="150"/>
      <c r="AX2817" s="150"/>
      <c r="AY2817" s="150"/>
      <c r="AZ2817" s="150"/>
      <c r="BA2817" s="150"/>
      <c r="BB2817" s="150"/>
      <c r="BC2817" s="150"/>
      <c r="BD2817" s="150"/>
      <c r="BE2817" s="150"/>
      <c r="BF2817" s="150"/>
      <c r="BG2817" s="150"/>
      <c r="BH2817" s="150"/>
    </row>
    <row r="2818" spans="1:60" outlineLevel="1" x14ac:dyDescent="0.2">
      <c r="A2818" s="157"/>
      <c r="B2818" s="158"/>
      <c r="C2818" s="271" t="s">
        <v>2415</v>
      </c>
      <c r="D2818" s="272"/>
      <c r="E2818" s="272"/>
      <c r="F2818" s="272"/>
      <c r="G2818" s="272"/>
      <c r="H2818" s="159"/>
      <c r="I2818" s="159"/>
      <c r="J2818" s="159"/>
      <c r="K2818" s="159"/>
      <c r="L2818" s="159"/>
      <c r="M2818" s="159"/>
      <c r="N2818" s="159"/>
      <c r="O2818" s="159"/>
      <c r="P2818" s="159"/>
      <c r="Q2818" s="159"/>
      <c r="R2818" s="159"/>
      <c r="S2818" s="159"/>
      <c r="T2818" s="159"/>
      <c r="U2818" s="159"/>
      <c r="V2818" s="159"/>
      <c r="W2818" s="159"/>
      <c r="X2818" s="159"/>
      <c r="Y2818" s="150"/>
      <c r="Z2818" s="150"/>
      <c r="AA2818" s="150"/>
      <c r="AB2818" s="150"/>
      <c r="AC2818" s="150"/>
      <c r="AD2818" s="150"/>
      <c r="AE2818" s="150"/>
      <c r="AF2818" s="150"/>
      <c r="AG2818" s="150" t="s">
        <v>206</v>
      </c>
      <c r="AH2818" s="150"/>
      <c r="AI2818" s="150"/>
      <c r="AJ2818" s="150"/>
      <c r="AK2818" s="150"/>
      <c r="AL2818" s="150"/>
      <c r="AM2818" s="150"/>
      <c r="AN2818" s="150"/>
      <c r="AO2818" s="150"/>
      <c r="AP2818" s="150"/>
      <c r="AQ2818" s="150"/>
      <c r="AR2818" s="150"/>
      <c r="AS2818" s="150"/>
      <c r="AT2818" s="150"/>
      <c r="AU2818" s="150"/>
      <c r="AV2818" s="150"/>
      <c r="AW2818" s="150"/>
      <c r="AX2818" s="150"/>
      <c r="AY2818" s="150"/>
      <c r="AZ2818" s="150"/>
      <c r="BA2818" s="150"/>
      <c r="BB2818" s="150"/>
      <c r="BC2818" s="150"/>
      <c r="BD2818" s="150"/>
      <c r="BE2818" s="150"/>
      <c r="BF2818" s="150"/>
      <c r="BG2818" s="150"/>
      <c r="BH2818" s="150"/>
    </row>
    <row r="2819" spans="1:60" outlineLevel="1" x14ac:dyDescent="0.2">
      <c r="A2819" s="157"/>
      <c r="B2819" s="158"/>
      <c r="C2819" s="271" t="s">
        <v>2416</v>
      </c>
      <c r="D2819" s="272"/>
      <c r="E2819" s="272"/>
      <c r="F2819" s="272"/>
      <c r="G2819" s="272"/>
      <c r="H2819" s="159"/>
      <c r="I2819" s="159"/>
      <c r="J2819" s="159"/>
      <c r="K2819" s="159"/>
      <c r="L2819" s="159"/>
      <c r="M2819" s="159"/>
      <c r="N2819" s="159"/>
      <c r="O2819" s="159"/>
      <c r="P2819" s="159"/>
      <c r="Q2819" s="159"/>
      <c r="R2819" s="159"/>
      <c r="S2819" s="159"/>
      <c r="T2819" s="159"/>
      <c r="U2819" s="159"/>
      <c r="V2819" s="159"/>
      <c r="W2819" s="159"/>
      <c r="X2819" s="159"/>
      <c r="Y2819" s="150"/>
      <c r="Z2819" s="150"/>
      <c r="AA2819" s="150"/>
      <c r="AB2819" s="150"/>
      <c r="AC2819" s="150"/>
      <c r="AD2819" s="150"/>
      <c r="AE2819" s="150"/>
      <c r="AF2819" s="150"/>
      <c r="AG2819" s="150" t="s">
        <v>206</v>
      </c>
      <c r="AH2819" s="150"/>
      <c r="AI2819" s="150"/>
      <c r="AJ2819" s="150"/>
      <c r="AK2819" s="150"/>
      <c r="AL2819" s="150"/>
      <c r="AM2819" s="150"/>
      <c r="AN2819" s="150"/>
      <c r="AO2819" s="150"/>
      <c r="AP2819" s="150"/>
      <c r="AQ2819" s="150"/>
      <c r="AR2819" s="150"/>
      <c r="AS2819" s="150"/>
      <c r="AT2819" s="150"/>
      <c r="AU2819" s="150"/>
      <c r="AV2819" s="150"/>
      <c r="AW2819" s="150"/>
      <c r="AX2819" s="150"/>
      <c r="AY2819" s="150"/>
      <c r="AZ2819" s="150"/>
      <c r="BA2819" s="150"/>
      <c r="BB2819" s="150"/>
      <c r="BC2819" s="150"/>
      <c r="BD2819" s="150"/>
      <c r="BE2819" s="150"/>
      <c r="BF2819" s="150"/>
      <c r="BG2819" s="150"/>
      <c r="BH2819" s="150"/>
    </row>
    <row r="2820" spans="1:60" outlineLevel="1" x14ac:dyDescent="0.2">
      <c r="A2820" s="157"/>
      <c r="B2820" s="158"/>
      <c r="C2820" s="271" t="s">
        <v>2417</v>
      </c>
      <c r="D2820" s="272"/>
      <c r="E2820" s="272"/>
      <c r="F2820" s="272"/>
      <c r="G2820" s="272"/>
      <c r="H2820" s="159"/>
      <c r="I2820" s="159"/>
      <c r="J2820" s="159"/>
      <c r="K2820" s="159"/>
      <c r="L2820" s="159"/>
      <c r="M2820" s="159"/>
      <c r="N2820" s="159"/>
      <c r="O2820" s="159"/>
      <c r="P2820" s="159"/>
      <c r="Q2820" s="159"/>
      <c r="R2820" s="159"/>
      <c r="S2820" s="159"/>
      <c r="T2820" s="159"/>
      <c r="U2820" s="159"/>
      <c r="V2820" s="159"/>
      <c r="W2820" s="159"/>
      <c r="X2820" s="159"/>
      <c r="Y2820" s="150"/>
      <c r="Z2820" s="150"/>
      <c r="AA2820" s="150"/>
      <c r="AB2820" s="150"/>
      <c r="AC2820" s="150"/>
      <c r="AD2820" s="150"/>
      <c r="AE2820" s="150"/>
      <c r="AF2820" s="150"/>
      <c r="AG2820" s="150" t="s">
        <v>206</v>
      </c>
      <c r="AH2820" s="150"/>
      <c r="AI2820" s="150"/>
      <c r="AJ2820" s="150"/>
      <c r="AK2820" s="150"/>
      <c r="AL2820" s="150"/>
      <c r="AM2820" s="150"/>
      <c r="AN2820" s="150"/>
      <c r="AO2820" s="150"/>
      <c r="AP2820" s="150"/>
      <c r="AQ2820" s="150"/>
      <c r="AR2820" s="150"/>
      <c r="AS2820" s="150"/>
      <c r="AT2820" s="150"/>
      <c r="AU2820" s="150"/>
      <c r="AV2820" s="150"/>
      <c r="AW2820" s="150"/>
      <c r="AX2820" s="150"/>
      <c r="AY2820" s="150"/>
      <c r="AZ2820" s="150"/>
      <c r="BA2820" s="150"/>
      <c r="BB2820" s="150"/>
      <c r="BC2820" s="150"/>
      <c r="BD2820" s="150"/>
      <c r="BE2820" s="150"/>
      <c r="BF2820" s="150"/>
      <c r="BG2820" s="150"/>
      <c r="BH2820" s="150"/>
    </row>
    <row r="2821" spans="1:60" outlineLevel="1" x14ac:dyDescent="0.2">
      <c r="A2821" s="157"/>
      <c r="B2821" s="158"/>
      <c r="C2821" s="199" t="s">
        <v>2408</v>
      </c>
      <c r="D2821" s="189"/>
      <c r="E2821" s="190"/>
      <c r="F2821" s="159"/>
      <c r="G2821" s="159"/>
      <c r="H2821" s="159"/>
      <c r="I2821" s="159"/>
      <c r="J2821" s="159"/>
      <c r="K2821" s="159"/>
      <c r="L2821" s="159"/>
      <c r="M2821" s="159"/>
      <c r="N2821" s="159"/>
      <c r="O2821" s="159"/>
      <c r="P2821" s="159"/>
      <c r="Q2821" s="159"/>
      <c r="R2821" s="159"/>
      <c r="S2821" s="159"/>
      <c r="T2821" s="159"/>
      <c r="U2821" s="159"/>
      <c r="V2821" s="159"/>
      <c r="W2821" s="159"/>
      <c r="X2821" s="159"/>
      <c r="Y2821" s="150"/>
      <c r="Z2821" s="150"/>
      <c r="AA2821" s="150"/>
      <c r="AB2821" s="150"/>
      <c r="AC2821" s="150"/>
      <c r="AD2821" s="150"/>
      <c r="AE2821" s="150"/>
      <c r="AF2821" s="150"/>
      <c r="AG2821" s="150" t="s">
        <v>247</v>
      </c>
      <c r="AH2821" s="150">
        <v>0</v>
      </c>
      <c r="AI2821" s="150"/>
      <c r="AJ2821" s="150"/>
      <c r="AK2821" s="150"/>
      <c r="AL2821" s="150"/>
      <c r="AM2821" s="150"/>
      <c r="AN2821" s="150"/>
      <c r="AO2821" s="150"/>
      <c r="AP2821" s="150"/>
      <c r="AQ2821" s="150"/>
      <c r="AR2821" s="150"/>
      <c r="AS2821" s="150"/>
      <c r="AT2821" s="150"/>
      <c r="AU2821" s="150"/>
      <c r="AV2821" s="150"/>
      <c r="AW2821" s="150"/>
      <c r="AX2821" s="150"/>
      <c r="AY2821" s="150"/>
      <c r="AZ2821" s="150"/>
      <c r="BA2821" s="150"/>
      <c r="BB2821" s="150"/>
      <c r="BC2821" s="150"/>
      <c r="BD2821" s="150"/>
      <c r="BE2821" s="150"/>
      <c r="BF2821" s="150"/>
      <c r="BG2821" s="150"/>
      <c r="BH2821" s="150"/>
    </row>
    <row r="2822" spans="1:60" outlineLevel="1" x14ac:dyDescent="0.2">
      <c r="A2822" s="157"/>
      <c r="B2822" s="158"/>
      <c r="C2822" s="199" t="s">
        <v>2418</v>
      </c>
      <c r="D2822" s="189"/>
      <c r="E2822" s="190">
        <v>91.5</v>
      </c>
      <c r="F2822" s="159"/>
      <c r="G2822" s="159"/>
      <c r="H2822" s="159"/>
      <c r="I2822" s="159"/>
      <c r="J2822" s="159"/>
      <c r="K2822" s="159"/>
      <c r="L2822" s="159"/>
      <c r="M2822" s="159"/>
      <c r="N2822" s="159"/>
      <c r="O2822" s="159"/>
      <c r="P2822" s="159"/>
      <c r="Q2822" s="159"/>
      <c r="R2822" s="159"/>
      <c r="S2822" s="159"/>
      <c r="T2822" s="159"/>
      <c r="U2822" s="159"/>
      <c r="V2822" s="159"/>
      <c r="W2822" s="159"/>
      <c r="X2822" s="159"/>
      <c r="Y2822" s="150"/>
      <c r="Z2822" s="150"/>
      <c r="AA2822" s="150"/>
      <c r="AB2822" s="150"/>
      <c r="AC2822" s="150"/>
      <c r="AD2822" s="150"/>
      <c r="AE2822" s="150"/>
      <c r="AF2822" s="150"/>
      <c r="AG2822" s="150" t="s">
        <v>247</v>
      </c>
      <c r="AH2822" s="150">
        <v>0</v>
      </c>
      <c r="AI2822" s="150"/>
      <c r="AJ2822" s="150"/>
      <c r="AK2822" s="150"/>
      <c r="AL2822" s="150"/>
      <c r="AM2822" s="150"/>
      <c r="AN2822" s="150"/>
      <c r="AO2822" s="150"/>
      <c r="AP2822" s="150"/>
      <c r="AQ2822" s="150"/>
      <c r="AR2822" s="150"/>
      <c r="AS2822" s="150"/>
      <c r="AT2822" s="150"/>
      <c r="AU2822" s="150"/>
      <c r="AV2822" s="150"/>
      <c r="AW2822" s="150"/>
      <c r="AX2822" s="150"/>
      <c r="AY2822" s="150"/>
      <c r="AZ2822" s="150"/>
      <c r="BA2822" s="150"/>
      <c r="BB2822" s="150"/>
      <c r="BC2822" s="150"/>
      <c r="BD2822" s="150"/>
      <c r="BE2822" s="150"/>
      <c r="BF2822" s="150"/>
      <c r="BG2822" s="150"/>
      <c r="BH2822" s="150"/>
    </row>
    <row r="2823" spans="1:60" ht="22.5" outlineLevel="1" x14ac:dyDescent="0.2">
      <c r="A2823" s="167">
        <v>458</v>
      </c>
      <c r="B2823" s="168" t="s">
        <v>2419</v>
      </c>
      <c r="C2823" s="184" t="s">
        <v>2420</v>
      </c>
      <c r="D2823" s="169" t="s">
        <v>240</v>
      </c>
      <c r="E2823" s="170">
        <v>56.5</v>
      </c>
      <c r="F2823" s="171">
        <v>2024</v>
      </c>
      <c r="G2823" s="172">
        <f>ROUND(E2823*F2823,2)</f>
        <v>114356</v>
      </c>
      <c r="H2823" s="171">
        <v>0</v>
      </c>
      <c r="I2823" s="172">
        <f>ROUND(E2823*H2823,2)</f>
        <v>0</v>
      </c>
      <c r="J2823" s="171">
        <v>2024</v>
      </c>
      <c r="K2823" s="172">
        <f>ROUND(E2823*J2823,2)</f>
        <v>114356</v>
      </c>
      <c r="L2823" s="172">
        <v>21</v>
      </c>
      <c r="M2823" s="172">
        <f>G2823*(1+L2823/100)</f>
        <v>138370.76</v>
      </c>
      <c r="N2823" s="172">
        <v>0</v>
      </c>
      <c r="O2823" s="172">
        <f>ROUND(E2823*N2823,2)</f>
        <v>0</v>
      </c>
      <c r="P2823" s="172">
        <v>0</v>
      </c>
      <c r="Q2823" s="172">
        <f>ROUND(E2823*P2823,2)</f>
        <v>0</v>
      </c>
      <c r="R2823" s="172"/>
      <c r="S2823" s="172" t="s">
        <v>438</v>
      </c>
      <c r="T2823" s="173" t="s">
        <v>202</v>
      </c>
      <c r="U2823" s="159">
        <v>0</v>
      </c>
      <c r="V2823" s="159">
        <f>ROUND(E2823*U2823,2)</f>
        <v>0</v>
      </c>
      <c r="W2823" s="159"/>
      <c r="X2823" s="159" t="s">
        <v>242</v>
      </c>
      <c r="Y2823" s="150"/>
      <c r="Z2823" s="150"/>
      <c r="AA2823" s="150"/>
      <c r="AB2823" s="150"/>
      <c r="AC2823" s="150"/>
      <c r="AD2823" s="150"/>
      <c r="AE2823" s="150"/>
      <c r="AF2823" s="150"/>
      <c r="AG2823" s="150" t="s">
        <v>2406</v>
      </c>
      <c r="AH2823" s="150"/>
      <c r="AI2823" s="150"/>
      <c r="AJ2823" s="150"/>
      <c r="AK2823" s="150"/>
      <c r="AL2823" s="150"/>
      <c r="AM2823" s="150"/>
      <c r="AN2823" s="150"/>
      <c r="AO2823" s="150"/>
      <c r="AP2823" s="150"/>
      <c r="AQ2823" s="150"/>
      <c r="AR2823" s="150"/>
      <c r="AS2823" s="150"/>
      <c r="AT2823" s="150"/>
      <c r="AU2823" s="150"/>
      <c r="AV2823" s="150"/>
      <c r="AW2823" s="150"/>
      <c r="AX2823" s="150"/>
      <c r="AY2823" s="150"/>
      <c r="AZ2823" s="150"/>
      <c r="BA2823" s="150"/>
      <c r="BB2823" s="150"/>
      <c r="BC2823" s="150"/>
      <c r="BD2823" s="150"/>
      <c r="BE2823" s="150"/>
      <c r="BF2823" s="150"/>
      <c r="BG2823" s="150"/>
      <c r="BH2823" s="150"/>
    </row>
    <row r="2824" spans="1:60" outlineLevel="1" x14ac:dyDescent="0.2">
      <c r="A2824" s="157"/>
      <c r="B2824" s="158"/>
      <c r="C2824" s="262" t="s">
        <v>2412</v>
      </c>
      <c r="D2824" s="263"/>
      <c r="E2824" s="263"/>
      <c r="F2824" s="263"/>
      <c r="G2824" s="263"/>
      <c r="H2824" s="159"/>
      <c r="I2824" s="159"/>
      <c r="J2824" s="159"/>
      <c r="K2824" s="159"/>
      <c r="L2824" s="159"/>
      <c r="M2824" s="159"/>
      <c r="N2824" s="159"/>
      <c r="O2824" s="159"/>
      <c r="P2824" s="159"/>
      <c r="Q2824" s="159"/>
      <c r="R2824" s="159"/>
      <c r="S2824" s="159"/>
      <c r="T2824" s="159"/>
      <c r="U2824" s="159"/>
      <c r="V2824" s="159"/>
      <c r="W2824" s="159"/>
      <c r="X2824" s="159"/>
      <c r="Y2824" s="150"/>
      <c r="Z2824" s="150"/>
      <c r="AA2824" s="150"/>
      <c r="AB2824" s="150"/>
      <c r="AC2824" s="150"/>
      <c r="AD2824" s="150"/>
      <c r="AE2824" s="150"/>
      <c r="AF2824" s="150"/>
      <c r="AG2824" s="150" t="s">
        <v>206</v>
      </c>
      <c r="AH2824" s="150"/>
      <c r="AI2824" s="150"/>
      <c r="AJ2824" s="150"/>
      <c r="AK2824" s="150"/>
      <c r="AL2824" s="150"/>
      <c r="AM2824" s="150"/>
      <c r="AN2824" s="150"/>
      <c r="AO2824" s="150"/>
      <c r="AP2824" s="150"/>
      <c r="AQ2824" s="150"/>
      <c r="AR2824" s="150"/>
      <c r="AS2824" s="150"/>
      <c r="AT2824" s="150"/>
      <c r="AU2824" s="150"/>
      <c r="AV2824" s="150"/>
      <c r="AW2824" s="150"/>
      <c r="AX2824" s="150"/>
      <c r="AY2824" s="150"/>
      <c r="AZ2824" s="150"/>
      <c r="BA2824" s="150"/>
      <c r="BB2824" s="150"/>
      <c r="BC2824" s="150"/>
      <c r="BD2824" s="150"/>
      <c r="BE2824" s="150"/>
      <c r="BF2824" s="150"/>
      <c r="BG2824" s="150"/>
      <c r="BH2824" s="150"/>
    </row>
    <row r="2825" spans="1:60" outlineLevel="1" x14ac:dyDescent="0.2">
      <c r="A2825" s="157"/>
      <c r="B2825" s="158"/>
      <c r="C2825" s="271" t="s">
        <v>2421</v>
      </c>
      <c r="D2825" s="272"/>
      <c r="E2825" s="272"/>
      <c r="F2825" s="272"/>
      <c r="G2825" s="272"/>
      <c r="H2825" s="159"/>
      <c r="I2825" s="159"/>
      <c r="J2825" s="159"/>
      <c r="K2825" s="159"/>
      <c r="L2825" s="159"/>
      <c r="M2825" s="159"/>
      <c r="N2825" s="159"/>
      <c r="O2825" s="159"/>
      <c r="P2825" s="159"/>
      <c r="Q2825" s="159"/>
      <c r="R2825" s="159"/>
      <c r="S2825" s="159"/>
      <c r="T2825" s="159"/>
      <c r="U2825" s="159"/>
      <c r="V2825" s="159"/>
      <c r="W2825" s="159"/>
      <c r="X2825" s="159"/>
      <c r="Y2825" s="150"/>
      <c r="Z2825" s="150"/>
      <c r="AA2825" s="150"/>
      <c r="AB2825" s="150"/>
      <c r="AC2825" s="150"/>
      <c r="AD2825" s="150"/>
      <c r="AE2825" s="150"/>
      <c r="AF2825" s="150"/>
      <c r="AG2825" s="150" t="s">
        <v>206</v>
      </c>
      <c r="AH2825" s="150"/>
      <c r="AI2825" s="150"/>
      <c r="AJ2825" s="150"/>
      <c r="AK2825" s="150"/>
      <c r="AL2825" s="150"/>
      <c r="AM2825" s="150"/>
      <c r="AN2825" s="150"/>
      <c r="AO2825" s="150"/>
      <c r="AP2825" s="150"/>
      <c r="AQ2825" s="150"/>
      <c r="AR2825" s="150"/>
      <c r="AS2825" s="150"/>
      <c r="AT2825" s="150"/>
      <c r="AU2825" s="150"/>
      <c r="AV2825" s="150"/>
      <c r="AW2825" s="150"/>
      <c r="AX2825" s="150"/>
      <c r="AY2825" s="150"/>
      <c r="AZ2825" s="150"/>
      <c r="BA2825" s="150"/>
      <c r="BB2825" s="150"/>
      <c r="BC2825" s="150"/>
      <c r="BD2825" s="150"/>
      <c r="BE2825" s="150"/>
      <c r="BF2825" s="150"/>
      <c r="BG2825" s="150"/>
      <c r="BH2825" s="150"/>
    </row>
    <row r="2826" spans="1:60" outlineLevel="1" x14ac:dyDescent="0.2">
      <c r="A2826" s="157"/>
      <c r="B2826" s="158"/>
      <c r="C2826" s="271" t="s">
        <v>2422</v>
      </c>
      <c r="D2826" s="272"/>
      <c r="E2826" s="272"/>
      <c r="F2826" s="272"/>
      <c r="G2826" s="272"/>
      <c r="H2826" s="159"/>
      <c r="I2826" s="159"/>
      <c r="J2826" s="159"/>
      <c r="K2826" s="159"/>
      <c r="L2826" s="159"/>
      <c r="M2826" s="159"/>
      <c r="N2826" s="159"/>
      <c r="O2826" s="159"/>
      <c r="P2826" s="159"/>
      <c r="Q2826" s="159"/>
      <c r="R2826" s="159"/>
      <c r="S2826" s="159"/>
      <c r="T2826" s="159"/>
      <c r="U2826" s="159"/>
      <c r="V2826" s="159"/>
      <c r="W2826" s="159"/>
      <c r="X2826" s="159"/>
      <c r="Y2826" s="150"/>
      <c r="Z2826" s="150"/>
      <c r="AA2826" s="150"/>
      <c r="AB2826" s="150"/>
      <c r="AC2826" s="150"/>
      <c r="AD2826" s="150"/>
      <c r="AE2826" s="150"/>
      <c r="AF2826" s="150"/>
      <c r="AG2826" s="150" t="s">
        <v>206</v>
      </c>
      <c r="AH2826" s="150"/>
      <c r="AI2826" s="150"/>
      <c r="AJ2826" s="150"/>
      <c r="AK2826" s="150"/>
      <c r="AL2826" s="150"/>
      <c r="AM2826" s="150"/>
      <c r="AN2826" s="150"/>
      <c r="AO2826" s="150"/>
      <c r="AP2826" s="150"/>
      <c r="AQ2826" s="150"/>
      <c r="AR2826" s="150"/>
      <c r="AS2826" s="150"/>
      <c r="AT2826" s="150"/>
      <c r="AU2826" s="150"/>
      <c r="AV2826" s="150"/>
      <c r="AW2826" s="150"/>
      <c r="AX2826" s="150"/>
      <c r="AY2826" s="150"/>
      <c r="AZ2826" s="150"/>
      <c r="BA2826" s="150"/>
      <c r="BB2826" s="150"/>
      <c r="BC2826" s="150"/>
      <c r="BD2826" s="150"/>
      <c r="BE2826" s="150"/>
      <c r="BF2826" s="150"/>
      <c r="BG2826" s="150"/>
      <c r="BH2826" s="150"/>
    </row>
    <row r="2827" spans="1:60" outlineLevel="1" x14ac:dyDescent="0.2">
      <c r="A2827" s="157"/>
      <c r="B2827" s="158"/>
      <c r="C2827" s="271" t="s">
        <v>2423</v>
      </c>
      <c r="D2827" s="272"/>
      <c r="E2827" s="272"/>
      <c r="F2827" s="272"/>
      <c r="G2827" s="272"/>
      <c r="H2827" s="159"/>
      <c r="I2827" s="159"/>
      <c r="J2827" s="159"/>
      <c r="K2827" s="159"/>
      <c r="L2827" s="159"/>
      <c r="M2827" s="159"/>
      <c r="N2827" s="159"/>
      <c r="O2827" s="159"/>
      <c r="P2827" s="159"/>
      <c r="Q2827" s="159"/>
      <c r="R2827" s="159"/>
      <c r="S2827" s="159"/>
      <c r="T2827" s="159"/>
      <c r="U2827" s="159"/>
      <c r="V2827" s="159"/>
      <c r="W2827" s="159"/>
      <c r="X2827" s="159"/>
      <c r="Y2827" s="150"/>
      <c r="Z2827" s="150"/>
      <c r="AA2827" s="150"/>
      <c r="AB2827" s="150"/>
      <c r="AC2827" s="150"/>
      <c r="AD2827" s="150"/>
      <c r="AE2827" s="150"/>
      <c r="AF2827" s="150"/>
      <c r="AG2827" s="150" t="s">
        <v>206</v>
      </c>
      <c r="AH2827" s="150"/>
      <c r="AI2827" s="150"/>
      <c r="AJ2827" s="150"/>
      <c r="AK2827" s="150"/>
      <c r="AL2827" s="150"/>
      <c r="AM2827" s="150"/>
      <c r="AN2827" s="150"/>
      <c r="AO2827" s="150"/>
      <c r="AP2827" s="150"/>
      <c r="AQ2827" s="150"/>
      <c r="AR2827" s="150"/>
      <c r="AS2827" s="150"/>
      <c r="AT2827" s="150"/>
      <c r="AU2827" s="150"/>
      <c r="AV2827" s="150"/>
      <c r="AW2827" s="150"/>
      <c r="AX2827" s="150"/>
      <c r="AY2827" s="150"/>
      <c r="AZ2827" s="150"/>
      <c r="BA2827" s="150"/>
      <c r="BB2827" s="150"/>
      <c r="BC2827" s="150"/>
      <c r="BD2827" s="150"/>
      <c r="BE2827" s="150"/>
      <c r="BF2827" s="150"/>
      <c r="BG2827" s="150"/>
      <c r="BH2827" s="150"/>
    </row>
    <row r="2828" spans="1:60" outlineLevel="1" x14ac:dyDescent="0.2">
      <c r="A2828" s="157"/>
      <c r="B2828" s="158"/>
      <c r="C2828" s="199" t="s">
        <v>2408</v>
      </c>
      <c r="D2828" s="189"/>
      <c r="E2828" s="190"/>
      <c r="F2828" s="159"/>
      <c r="G2828" s="159"/>
      <c r="H2828" s="159"/>
      <c r="I2828" s="159"/>
      <c r="J2828" s="159"/>
      <c r="K2828" s="159"/>
      <c r="L2828" s="159"/>
      <c r="M2828" s="159"/>
      <c r="N2828" s="159"/>
      <c r="O2828" s="159"/>
      <c r="P2828" s="159"/>
      <c r="Q2828" s="159"/>
      <c r="R2828" s="159"/>
      <c r="S2828" s="159"/>
      <c r="T2828" s="159"/>
      <c r="U2828" s="159"/>
      <c r="V2828" s="159"/>
      <c r="W2828" s="159"/>
      <c r="X2828" s="159"/>
      <c r="Y2828" s="150"/>
      <c r="Z2828" s="150"/>
      <c r="AA2828" s="150"/>
      <c r="AB2828" s="150"/>
      <c r="AC2828" s="150"/>
      <c r="AD2828" s="150"/>
      <c r="AE2828" s="150"/>
      <c r="AF2828" s="150"/>
      <c r="AG2828" s="150" t="s">
        <v>247</v>
      </c>
      <c r="AH2828" s="150">
        <v>0</v>
      </c>
      <c r="AI2828" s="150"/>
      <c r="AJ2828" s="150"/>
      <c r="AK2828" s="150"/>
      <c r="AL2828" s="150"/>
      <c r="AM2828" s="150"/>
      <c r="AN2828" s="150"/>
      <c r="AO2828" s="150"/>
      <c r="AP2828" s="150"/>
      <c r="AQ2828" s="150"/>
      <c r="AR2828" s="150"/>
      <c r="AS2828" s="150"/>
      <c r="AT2828" s="150"/>
      <c r="AU2828" s="150"/>
      <c r="AV2828" s="150"/>
      <c r="AW2828" s="150"/>
      <c r="AX2828" s="150"/>
      <c r="AY2828" s="150"/>
      <c r="AZ2828" s="150"/>
      <c r="BA2828" s="150"/>
      <c r="BB2828" s="150"/>
      <c r="BC2828" s="150"/>
      <c r="BD2828" s="150"/>
      <c r="BE2828" s="150"/>
      <c r="BF2828" s="150"/>
      <c r="BG2828" s="150"/>
      <c r="BH2828" s="150"/>
    </row>
    <row r="2829" spans="1:60" outlineLevel="1" x14ac:dyDescent="0.2">
      <c r="A2829" s="157"/>
      <c r="B2829" s="158"/>
      <c r="C2829" s="199" t="s">
        <v>2424</v>
      </c>
      <c r="D2829" s="189"/>
      <c r="E2829" s="190">
        <v>56.5</v>
      </c>
      <c r="F2829" s="159"/>
      <c r="G2829" s="159"/>
      <c r="H2829" s="159"/>
      <c r="I2829" s="159"/>
      <c r="J2829" s="159"/>
      <c r="K2829" s="159"/>
      <c r="L2829" s="159"/>
      <c r="M2829" s="159"/>
      <c r="N2829" s="159"/>
      <c r="O2829" s="159"/>
      <c r="P2829" s="159"/>
      <c r="Q2829" s="159"/>
      <c r="R2829" s="159"/>
      <c r="S2829" s="159"/>
      <c r="T2829" s="159"/>
      <c r="U2829" s="159"/>
      <c r="V2829" s="159"/>
      <c r="W2829" s="159"/>
      <c r="X2829" s="159"/>
      <c r="Y2829" s="150"/>
      <c r="Z2829" s="150"/>
      <c r="AA2829" s="150"/>
      <c r="AB2829" s="150"/>
      <c r="AC2829" s="150"/>
      <c r="AD2829" s="150"/>
      <c r="AE2829" s="150"/>
      <c r="AF2829" s="150"/>
      <c r="AG2829" s="150" t="s">
        <v>247</v>
      </c>
      <c r="AH2829" s="150">
        <v>0</v>
      </c>
      <c r="AI2829" s="150"/>
      <c r="AJ2829" s="150"/>
      <c r="AK2829" s="150"/>
      <c r="AL2829" s="150"/>
      <c r="AM2829" s="150"/>
      <c r="AN2829" s="150"/>
      <c r="AO2829" s="150"/>
      <c r="AP2829" s="150"/>
      <c r="AQ2829" s="150"/>
      <c r="AR2829" s="150"/>
      <c r="AS2829" s="150"/>
      <c r="AT2829" s="150"/>
      <c r="AU2829" s="150"/>
      <c r="AV2829" s="150"/>
      <c r="AW2829" s="150"/>
      <c r="AX2829" s="150"/>
      <c r="AY2829" s="150"/>
      <c r="AZ2829" s="150"/>
      <c r="BA2829" s="150"/>
      <c r="BB2829" s="150"/>
      <c r="BC2829" s="150"/>
      <c r="BD2829" s="150"/>
      <c r="BE2829" s="150"/>
      <c r="BF2829" s="150"/>
      <c r="BG2829" s="150"/>
      <c r="BH2829" s="150"/>
    </row>
    <row r="2830" spans="1:60" outlineLevel="1" x14ac:dyDescent="0.2">
      <c r="A2830" s="167">
        <v>459</v>
      </c>
      <c r="B2830" s="168" t="s">
        <v>2425</v>
      </c>
      <c r="C2830" s="184" t="s">
        <v>2426</v>
      </c>
      <c r="D2830" s="169" t="s">
        <v>240</v>
      </c>
      <c r="E2830" s="170">
        <v>39.299999999999997</v>
      </c>
      <c r="F2830" s="171">
        <v>2127</v>
      </c>
      <c r="G2830" s="172">
        <f>ROUND(E2830*F2830,2)</f>
        <v>83591.100000000006</v>
      </c>
      <c r="H2830" s="171">
        <v>0</v>
      </c>
      <c r="I2830" s="172">
        <f>ROUND(E2830*H2830,2)</f>
        <v>0</v>
      </c>
      <c r="J2830" s="171">
        <v>2127</v>
      </c>
      <c r="K2830" s="172">
        <f>ROUND(E2830*J2830,2)</f>
        <v>83591.100000000006</v>
      </c>
      <c r="L2830" s="172">
        <v>21</v>
      </c>
      <c r="M2830" s="172">
        <f>G2830*(1+L2830/100)</f>
        <v>101145.231</v>
      </c>
      <c r="N2830" s="172">
        <v>0</v>
      </c>
      <c r="O2830" s="172">
        <f>ROUND(E2830*N2830,2)</f>
        <v>0</v>
      </c>
      <c r="P2830" s="172">
        <v>0</v>
      </c>
      <c r="Q2830" s="172">
        <f>ROUND(E2830*P2830,2)</f>
        <v>0</v>
      </c>
      <c r="R2830" s="172"/>
      <c r="S2830" s="172" t="s">
        <v>438</v>
      </c>
      <c r="T2830" s="173" t="s">
        <v>202</v>
      </c>
      <c r="U2830" s="159">
        <v>0</v>
      </c>
      <c r="V2830" s="159">
        <f>ROUND(E2830*U2830,2)</f>
        <v>0</v>
      </c>
      <c r="W2830" s="159"/>
      <c r="X2830" s="159" t="s">
        <v>242</v>
      </c>
      <c r="Y2830" s="150"/>
      <c r="Z2830" s="150"/>
      <c r="AA2830" s="150"/>
      <c r="AB2830" s="150"/>
      <c r="AC2830" s="150"/>
      <c r="AD2830" s="150"/>
      <c r="AE2830" s="150"/>
      <c r="AF2830" s="150"/>
      <c r="AG2830" s="150" t="s">
        <v>2406</v>
      </c>
      <c r="AH2830" s="150"/>
      <c r="AI2830" s="150"/>
      <c r="AJ2830" s="150"/>
      <c r="AK2830" s="150"/>
      <c r="AL2830" s="150"/>
      <c r="AM2830" s="150"/>
      <c r="AN2830" s="150"/>
      <c r="AO2830" s="150"/>
      <c r="AP2830" s="150"/>
      <c r="AQ2830" s="150"/>
      <c r="AR2830" s="150"/>
      <c r="AS2830" s="150"/>
      <c r="AT2830" s="150"/>
      <c r="AU2830" s="150"/>
      <c r="AV2830" s="150"/>
      <c r="AW2830" s="150"/>
      <c r="AX2830" s="150"/>
      <c r="AY2830" s="150"/>
      <c r="AZ2830" s="150"/>
      <c r="BA2830" s="150"/>
      <c r="BB2830" s="150"/>
      <c r="BC2830" s="150"/>
      <c r="BD2830" s="150"/>
      <c r="BE2830" s="150"/>
      <c r="BF2830" s="150"/>
      <c r="BG2830" s="150"/>
      <c r="BH2830" s="150"/>
    </row>
    <row r="2831" spans="1:60" outlineLevel="1" x14ac:dyDescent="0.2">
      <c r="A2831" s="157"/>
      <c r="B2831" s="158"/>
      <c r="C2831" s="262" t="s">
        <v>2412</v>
      </c>
      <c r="D2831" s="263"/>
      <c r="E2831" s="263"/>
      <c r="F2831" s="263"/>
      <c r="G2831" s="263"/>
      <c r="H2831" s="159"/>
      <c r="I2831" s="159"/>
      <c r="J2831" s="159"/>
      <c r="K2831" s="159"/>
      <c r="L2831" s="159"/>
      <c r="M2831" s="159"/>
      <c r="N2831" s="159"/>
      <c r="O2831" s="159"/>
      <c r="P2831" s="159"/>
      <c r="Q2831" s="159"/>
      <c r="R2831" s="159"/>
      <c r="S2831" s="159"/>
      <c r="T2831" s="159"/>
      <c r="U2831" s="159"/>
      <c r="V2831" s="159"/>
      <c r="W2831" s="159"/>
      <c r="X2831" s="159"/>
      <c r="Y2831" s="150"/>
      <c r="Z2831" s="150"/>
      <c r="AA2831" s="150"/>
      <c r="AB2831" s="150"/>
      <c r="AC2831" s="150"/>
      <c r="AD2831" s="150"/>
      <c r="AE2831" s="150"/>
      <c r="AF2831" s="150"/>
      <c r="AG2831" s="150" t="s">
        <v>206</v>
      </c>
      <c r="AH2831" s="150"/>
      <c r="AI2831" s="150"/>
      <c r="AJ2831" s="150"/>
      <c r="AK2831" s="150"/>
      <c r="AL2831" s="150"/>
      <c r="AM2831" s="150"/>
      <c r="AN2831" s="150"/>
      <c r="AO2831" s="150"/>
      <c r="AP2831" s="150"/>
      <c r="AQ2831" s="150"/>
      <c r="AR2831" s="150"/>
      <c r="AS2831" s="150"/>
      <c r="AT2831" s="150"/>
      <c r="AU2831" s="150"/>
      <c r="AV2831" s="150"/>
      <c r="AW2831" s="150"/>
      <c r="AX2831" s="150"/>
      <c r="AY2831" s="150"/>
      <c r="AZ2831" s="150"/>
      <c r="BA2831" s="150"/>
      <c r="BB2831" s="150"/>
      <c r="BC2831" s="150"/>
      <c r="BD2831" s="150"/>
      <c r="BE2831" s="150"/>
      <c r="BF2831" s="150"/>
      <c r="BG2831" s="150"/>
      <c r="BH2831" s="150"/>
    </row>
    <row r="2832" spans="1:60" outlineLevel="1" x14ac:dyDescent="0.2">
      <c r="A2832" s="157"/>
      <c r="B2832" s="158"/>
      <c r="C2832" s="271" t="s">
        <v>2421</v>
      </c>
      <c r="D2832" s="272"/>
      <c r="E2832" s="272"/>
      <c r="F2832" s="272"/>
      <c r="G2832" s="272"/>
      <c r="H2832" s="159"/>
      <c r="I2832" s="159"/>
      <c r="J2832" s="159"/>
      <c r="K2832" s="159"/>
      <c r="L2832" s="159"/>
      <c r="M2832" s="159"/>
      <c r="N2832" s="159"/>
      <c r="O2832" s="159"/>
      <c r="P2832" s="159"/>
      <c r="Q2832" s="159"/>
      <c r="R2832" s="159"/>
      <c r="S2832" s="159"/>
      <c r="T2832" s="159"/>
      <c r="U2832" s="159"/>
      <c r="V2832" s="159"/>
      <c r="W2832" s="159"/>
      <c r="X2832" s="159"/>
      <c r="Y2832" s="150"/>
      <c r="Z2832" s="150"/>
      <c r="AA2832" s="150"/>
      <c r="AB2832" s="150"/>
      <c r="AC2832" s="150"/>
      <c r="AD2832" s="150"/>
      <c r="AE2832" s="150"/>
      <c r="AF2832" s="150"/>
      <c r="AG2832" s="150" t="s">
        <v>206</v>
      </c>
      <c r="AH2832" s="150"/>
      <c r="AI2832" s="150"/>
      <c r="AJ2832" s="150"/>
      <c r="AK2832" s="150"/>
      <c r="AL2832" s="150"/>
      <c r="AM2832" s="150"/>
      <c r="AN2832" s="150"/>
      <c r="AO2832" s="150"/>
      <c r="AP2832" s="150"/>
      <c r="AQ2832" s="150"/>
      <c r="AR2832" s="150"/>
      <c r="AS2832" s="150"/>
      <c r="AT2832" s="150"/>
      <c r="AU2832" s="150"/>
      <c r="AV2832" s="150"/>
      <c r="AW2832" s="150"/>
      <c r="AX2832" s="150"/>
      <c r="AY2832" s="150"/>
      <c r="AZ2832" s="150"/>
      <c r="BA2832" s="150"/>
      <c r="BB2832" s="150"/>
      <c r="BC2832" s="150"/>
      <c r="BD2832" s="150"/>
      <c r="BE2832" s="150"/>
      <c r="BF2832" s="150"/>
      <c r="BG2832" s="150"/>
      <c r="BH2832" s="150"/>
    </row>
    <row r="2833" spans="1:60" outlineLevel="1" x14ac:dyDescent="0.2">
      <c r="A2833" s="157"/>
      <c r="B2833" s="158"/>
      <c r="C2833" s="271" t="s">
        <v>2427</v>
      </c>
      <c r="D2833" s="272"/>
      <c r="E2833" s="272"/>
      <c r="F2833" s="272"/>
      <c r="G2833" s="272"/>
      <c r="H2833" s="159"/>
      <c r="I2833" s="159"/>
      <c r="J2833" s="159"/>
      <c r="K2833" s="159"/>
      <c r="L2833" s="159"/>
      <c r="M2833" s="159"/>
      <c r="N2833" s="159"/>
      <c r="O2833" s="159"/>
      <c r="P2833" s="159"/>
      <c r="Q2833" s="159"/>
      <c r="R2833" s="159"/>
      <c r="S2833" s="159"/>
      <c r="T2833" s="159"/>
      <c r="U2833" s="159"/>
      <c r="V2833" s="159"/>
      <c r="W2833" s="159"/>
      <c r="X2833" s="159"/>
      <c r="Y2833" s="150"/>
      <c r="Z2833" s="150"/>
      <c r="AA2833" s="150"/>
      <c r="AB2833" s="150"/>
      <c r="AC2833" s="150"/>
      <c r="AD2833" s="150"/>
      <c r="AE2833" s="150"/>
      <c r="AF2833" s="150"/>
      <c r="AG2833" s="150" t="s">
        <v>206</v>
      </c>
      <c r="AH2833" s="150"/>
      <c r="AI2833" s="150"/>
      <c r="AJ2833" s="150"/>
      <c r="AK2833" s="150"/>
      <c r="AL2833" s="150"/>
      <c r="AM2833" s="150"/>
      <c r="AN2833" s="150"/>
      <c r="AO2833" s="150"/>
      <c r="AP2833" s="150"/>
      <c r="AQ2833" s="150"/>
      <c r="AR2833" s="150"/>
      <c r="AS2833" s="150"/>
      <c r="AT2833" s="150"/>
      <c r="AU2833" s="150"/>
      <c r="AV2833" s="150"/>
      <c r="AW2833" s="150"/>
      <c r="AX2833" s="150"/>
      <c r="AY2833" s="150"/>
      <c r="AZ2833" s="150"/>
      <c r="BA2833" s="150"/>
      <c r="BB2833" s="150"/>
      <c r="BC2833" s="150"/>
      <c r="BD2833" s="150"/>
      <c r="BE2833" s="150"/>
      <c r="BF2833" s="150"/>
      <c r="BG2833" s="150"/>
      <c r="BH2833" s="150"/>
    </row>
    <row r="2834" spans="1:60" outlineLevel="1" x14ac:dyDescent="0.2">
      <c r="A2834" s="157"/>
      <c r="B2834" s="158"/>
      <c r="C2834" s="271" t="s">
        <v>2422</v>
      </c>
      <c r="D2834" s="272"/>
      <c r="E2834" s="272"/>
      <c r="F2834" s="272"/>
      <c r="G2834" s="272"/>
      <c r="H2834" s="159"/>
      <c r="I2834" s="159"/>
      <c r="J2834" s="159"/>
      <c r="K2834" s="159"/>
      <c r="L2834" s="159"/>
      <c r="M2834" s="159"/>
      <c r="N2834" s="159"/>
      <c r="O2834" s="159"/>
      <c r="P2834" s="159"/>
      <c r="Q2834" s="159"/>
      <c r="R2834" s="159"/>
      <c r="S2834" s="159"/>
      <c r="T2834" s="159"/>
      <c r="U2834" s="159"/>
      <c r="V2834" s="159"/>
      <c r="W2834" s="159"/>
      <c r="X2834" s="159"/>
      <c r="Y2834" s="150"/>
      <c r="Z2834" s="150"/>
      <c r="AA2834" s="150"/>
      <c r="AB2834" s="150"/>
      <c r="AC2834" s="150"/>
      <c r="AD2834" s="150"/>
      <c r="AE2834" s="150"/>
      <c r="AF2834" s="150"/>
      <c r="AG2834" s="150" t="s">
        <v>206</v>
      </c>
      <c r="AH2834" s="150"/>
      <c r="AI2834" s="150"/>
      <c r="AJ2834" s="150"/>
      <c r="AK2834" s="150"/>
      <c r="AL2834" s="150"/>
      <c r="AM2834" s="150"/>
      <c r="AN2834" s="150"/>
      <c r="AO2834" s="150"/>
      <c r="AP2834" s="150"/>
      <c r="AQ2834" s="150"/>
      <c r="AR2834" s="150"/>
      <c r="AS2834" s="150"/>
      <c r="AT2834" s="150"/>
      <c r="AU2834" s="150"/>
      <c r="AV2834" s="150"/>
      <c r="AW2834" s="150"/>
      <c r="AX2834" s="150"/>
      <c r="AY2834" s="150"/>
      <c r="AZ2834" s="150"/>
      <c r="BA2834" s="150"/>
      <c r="BB2834" s="150"/>
      <c r="BC2834" s="150"/>
      <c r="BD2834" s="150"/>
      <c r="BE2834" s="150"/>
      <c r="BF2834" s="150"/>
      <c r="BG2834" s="150"/>
      <c r="BH2834" s="150"/>
    </row>
    <row r="2835" spans="1:60" outlineLevel="1" x14ac:dyDescent="0.2">
      <c r="A2835" s="157"/>
      <c r="B2835" s="158"/>
      <c r="C2835" s="271" t="s">
        <v>2423</v>
      </c>
      <c r="D2835" s="272"/>
      <c r="E2835" s="272"/>
      <c r="F2835" s="272"/>
      <c r="G2835" s="272"/>
      <c r="H2835" s="159"/>
      <c r="I2835" s="159"/>
      <c r="J2835" s="159"/>
      <c r="K2835" s="159"/>
      <c r="L2835" s="159"/>
      <c r="M2835" s="159"/>
      <c r="N2835" s="159"/>
      <c r="O2835" s="159"/>
      <c r="P2835" s="159"/>
      <c r="Q2835" s="159"/>
      <c r="R2835" s="159"/>
      <c r="S2835" s="159"/>
      <c r="T2835" s="159"/>
      <c r="U2835" s="159"/>
      <c r="V2835" s="159"/>
      <c r="W2835" s="159"/>
      <c r="X2835" s="159"/>
      <c r="Y2835" s="150"/>
      <c r="Z2835" s="150"/>
      <c r="AA2835" s="150"/>
      <c r="AB2835" s="150"/>
      <c r="AC2835" s="150"/>
      <c r="AD2835" s="150"/>
      <c r="AE2835" s="150"/>
      <c r="AF2835" s="150"/>
      <c r="AG2835" s="150" t="s">
        <v>206</v>
      </c>
      <c r="AH2835" s="150"/>
      <c r="AI2835" s="150"/>
      <c r="AJ2835" s="150"/>
      <c r="AK2835" s="150"/>
      <c r="AL2835" s="150"/>
      <c r="AM2835" s="150"/>
      <c r="AN2835" s="150"/>
      <c r="AO2835" s="150"/>
      <c r="AP2835" s="150"/>
      <c r="AQ2835" s="150"/>
      <c r="AR2835" s="150"/>
      <c r="AS2835" s="150"/>
      <c r="AT2835" s="150"/>
      <c r="AU2835" s="150"/>
      <c r="AV2835" s="150"/>
      <c r="AW2835" s="150"/>
      <c r="AX2835" s="150"/>
      <c r="AY2835" s="150"/>
      <c r="AZ2835" s="150"/>
      <c r="BA2835" s="150"/>
      <c r="BB2835" s="150"/>
      <c r="BC2835" s="150"/>
      <c r="BD2835" s="150"/>
      <c r="BE2835" s="150"/>
      <c r="BF2835" s="150"/>
      <c r="BG2835" s="150"/>
      <c r="BH2835" s="150"/>
    </row>
    <row r="2836" spans="1:60" outlineLevel="1" x14ac:dyDescent="0.2">
      <c r="A2836" s="157"/>
      <c r="B2836" s="158"/>
      <c r="C2836" s="199" t="s">
        <v>2408</v>
      </c>
      <c r="D2836" s="189"/>
      <c r="E2836" s="190"/>
      <c r="F2836" s="159"/>
      <c r="G2836" s="159"/>
      <c r="H2836" s="159"/>
      <c r="I2836" s="159"/>
      <c r="J2836" s="159"/>
      <c r="K2836" s="159"/>
      <c r="L2836" s="159"/>
      <c r="M2836" s="159"/>
      <c r="N2836" s="159"/>
      <c r="O2836" s="159"/>
      <c r="P2836" s="159"/>
      <c r="Q2836" s="159"/>
      <c r="R2836" s="159"/>
      <c r="S2836" s="159"/>
      <c r="T2836" s="159"/>
      <c r="U2836" s="159"/>
      <c r="V2836" s="159"/>
      <c r="W2836" s="159"/>
      <c r="X2836" s="159"/>
      <c r="Y2836" s="150"/>
      <c r="Z2836" s="150"/>
      <c r="AA2836" s="150"/>
      <c r="AB2836" s="150"/>
      <c r="AC2836" s="150"/>
      <c r="AD2836" s="150"/>
      <c r="AE2836" s="150"/>
      <c r="AF2836" s="150"/>
      <c r="AG2836" s="150" t="s">
        <v>247</v>
      </c>
      <c r="AH2836" s="150">
        <v>0</v>
      </c>
      <c r="AI2836" s="150"/>
      <c r="AJ2836" s="150"/>
      <c r="AK2836" s="150"/>
      <c r="AL2836" s="150"/>
      <c r="AM2836" s="150"/>
      <c r="AN2836" s="150"/>
      <c r="AO2836" s="150"/>
      <c r="AP2836" s="150"/>
      <c r="AQ2836" s="150"/>
      <c r="AR2836" s="150"/>
      <c r="AS2836" s="150"/>
      <c r="AT2836" s="150"/>
      <c r="AU2836" s="150"/>
      <c r="AV2836" s="150"/>
      <c r="AW2836" s="150"/>
      <c r="AX2836" s="150"/>
      <c r="AY2836" s="150"/>
      <c r="AZ2836" s="150"/>
      <c r="BA2836" s="150"/>
      <c r="BB2836" s="150"/>
      <c r="BC2836" s="150"/>
      <c r="BD2836" s="150"/>
      <c r="BE2836" s="150"/>
      <c r="BF2836" s="150"/>
      <c r="BG2836" s="150"/>
      <c r="BH2836" s="150"/>
    </row>
    <row r="2837" spans="1:60" outlineLevel="1" x14ac:dyDescent="0.2">
      <c r="A2837" s="157"/>
      <c r="B2837" s="158"/>
      <c r="C2837" s="199" t="s">
        <v>2428</v>
      </c>
      <c r="D2837" s="189"/>
      <c r="E2837" s="190">
        <v>39.299999999999997</v>
      </c>
      <c r="F2837" s="159"/>
      <c r="G2837" s="159"/>
      <c r="H2837" s="159"/>
      <c r="I2837" s="159"/>
      <c r="J2837" s="159"/>
      <c r="K2837" s="159"/>
      <c r="L2837" s="159"/>
      <c r="M2837" s="159"/>
      <c r="N2837" s="159"/>
      <c r="O2837" s="159"/>
      <c r="P2837" s="159"/>
      <c r="Q2837" s="159"/>
      <c r="R2837" s="159"/>
      <c r="S2837" s="159"/>
      <c r="T2837" s="159"/>
      <c r="U2837" s="159"/>
      <c r="V2837" s="159"/>
      <c r="W2837" s="159"/>
      <c r="X2837" s="159"/>
      <c r="Y2837" s="150"/>
      <c r="Z2837" s="150"/>
      <c r="AA2837" s="150"/>
      <c r="AB2837" s="150"/>
      <c r="AC2837" s="150"/>
      <c r="AD2837" s="150"/>
      <c r="AE2837" s="150"/>
      <c r="AF2837" s="150"/>
      <c r="AG2837" s="150" t="s">
        <v>247</v>
      </c>
      <c r="AH2837" s="150">
        <v>0</v>
      </c>
      <c r="AI2837" s="150"/>
      <c r="AJ2837" s="150"/>
      <c r="AK2837" s="150"/>
      <c r="AL2837" s="150"/>
      <c r="AM2837" s="150"/>
      <c r="AN2837" s="150"/>
      <c r="AO2837" s="150"/>
      <c r="AP2837" s="150"/>
      <c r="AQ2837" s="150"/>
      <c r="AR2837" s="150"/>
      <c r="AS2837" s="150"/>
      <c r="AT2837" s="150"/>
      <c r="AU2837" s="150"/>
      <c r="AV2837" s="150"/>
      <c r="AW2837" s="150"/>
      <c r="AX2837" s="150"/>
      <c r="AY2837" s="150"/>
      <c r="AZ2837" s="150"/>
      <c r="BA2837" s="150"/>
      <c r="BB2837" s="150"/>
      <c r="BC2837" s="150"/>
      <c r="BD2837" s="150"/>
      <c r="BE2837" s="150"/>
      <c r="BF2837" s="150"/>
      <c r="BG2837" s="150"/>
      <c r="BH2837" s="150"/>
    </row>
    <row r="2838" spans="1:60" outlineLevel="1" x14ac:dyDescent="0.2">
      <c r="A2838" s="167">
        <v>460</v>
      </c>
      <c r="B2838" s="168" t="s">
        <v>2429</v>
      </c>
      <c r="C2838" s="184" t="s">
        <v>2430</v>
      </c>
      <c r="D2838" s="169" t="s">
        <v>240</v>
      </c>
      <c r="E2838" s="170">
        <v>508.51</v>
      </c>
      <c r="F2838" s="171">
        <v>162</v>
      </c>
      <c r="G2838" s="172">
        <f>ROUND(E2838*F2838,2)</f>
        <v>82378.62</v>
      </c>
      <c r="H2838" s="171">
        <v>0</v>
      </c>
      <c r="I2838" s="172">
        <f>ROUND(E2838*H2838,2)</f>
        <v>0</v>
      </c>
      <c r="J2838" s="171">
        <v>162</v>
      </c>
      <c r="K2838" s="172">
        <f>ROUND(E2838*J2838,2)</f>
        <v>82378.62</v>
      </c>
      <c r="L2838" s="172">
        <v>21</v>
      </c>
      <c r="M2838" s="172">
        <f>G2838*(1+L2838/100)</f>
        <v>99678.130199999985</v>
      </c>
      <c r="N2838" s="172">
        <v>0</v>
      </c>
      <c r="O2838" s="172">
        <f>ROUND(E2838*N2838,2)</f>
        <v>0</v>
      </c>
      <c r="P2838" s="172">
        <v>0</v>
      </c>
      <c r="Q2838" s="172">
        <f>ROUND(E2838*P2838,2)</f>
        <v>0</v>
      </c>
      <c r="R2838" s="172"/>
      <c r="S2838" s="172" t="s">
        <v>438</v>
      </c>
      <c r="T2838" s="173" t="s">
        <v>202</v>
      </c>
      <c r="U2838" s="159">
        <v>0</v>
      </c>
      <c r="V2838" s="159">
        <f>ROUND(E2838*U2838,2)</f>
        <v>0</v>
      </c>
      <c r="W2838" s="159"/>
      <c r="X2838" s="159" t="s">
        <v>242</v>
      </c>
      <c r="Y2838" s="150"/>
      <c r="Z2838" s="150"/>
      <c r="AA2838" s="150"/>
      <c r="AB2838" s="150"/>
      <c r="AC2838" s="150"/>
      <c r="AD2838" s="150"/>
      <c r="AE2838" s="150"/>
      <c r="AF2838" s="150"/>
      <c r="AG2838" s="150" t="s">
        <v>2406</v>
      </c>
      <c r="AH2838" s="150"/>
      <c r="AI2838" s="150"/>
      <c r="AJ2838" s="150"/>
      <c r="AK2838" s="150"/>
      <c r="AL2838" s="150"/>
      <c r="AM2838" s="150"/>
      <c r="AN2838" s="150"/>
      <c r="AO2838" s="150"/>
      <c r="AP2838" s="150"/>
      <c r="AQ2838" s="150"/>
      <c r="AR2838" s="150"/>
      <c r="AS2838" s="150"/>
      <c r="AT2838" s="150"/>
      <c r="AU2838" s="150"/>
      <c r="AV2838" s="150"/>
      <c r="AW2838" s="150"/>
      <c r="AX2838" s="150"/>
      <c r="AY2838" s="150"/>
      <c r="AZ2838" s="150"/>
      <c r="BA2838" s="150"/>
      <c r="BB2838" s="150"/>
      <c r="BC2838" s="150"/>
      <c r="BD2838" s="150"/>
      <c r="BE2838" s="150"/>
      <c r="BF2838" s="150"/>
      <c r="BG2838" s="150"/>
      <c r="BH2838" s="150"/>
    </row>
    <row r="2839" spans="1:60" ht="22.5" outlineLevel="1" x14ac:dyDescent="0.2">
      <c r="A2839" s="157"/>
      <c r="B2839" s="158"/>
      <c r="C2839" s="262" t="s">
        <v>2431</v>
      </c>
      <c r="D2839" s="263"/>
      <c r="E2839" s="263"/>
      <c r="F2839" s="263"/>
      <c r="G2839" s="263"/>
      <c r="H2839" s="159"/>
      <c r="I2839" s="159"/>
      <c r="J2839" s="159"/>
      <c r="K2839" s="159"/>
      <c r="L2839" s="159"/>
      <c r="M2839" s="159"/>
      <c r="N2839" s="159"/>
      <c r="O2839" s="159"/>
      <c r="P2839" s="159"/>
      <c r="Q2839" s="159"/>
      <c r="R2839" s="159"/>
      <c r="S2839" s="159"/>
      <c r="T2839" s="159"/>
      <c r="U2839" s="159"/>
      <c r="V2839" s="159"/>
      <c r="W2839" s="159"/>
      <c r="X2839" s="159"/>
      <c r="Y2839" s="150"/>
      <c r="Z2839" s="150"/>
      <c r="AA2839" s="150"/>
      <c r="AB2839" s="150"/>
      <c r="AC2839" s="150"/>
      <c r="AD2839" s="150"/>
      <c r="AE2839" s="150"/>
      <c r="AF2839" s="150"/>
      <c r="AG2839" s="150" t="s">
        <v>206</v>
      </c>
      <c r="AH2839" s="150"/>
      <c r="AI2839" s="150"/>
      <c r="AJ2839" s="150"/>
      <c r="AK2839" s="150"/>
      <c r="AL2839" s="150"/>
      <c r="AM2839" s="150"/>
      <c r="AN2839" s="150"/>
      <c r="AO2839" s="150"/>
      <c r="AP2839" s="150"/>
      <c r="AQ2839" s="150"/>
      <c r="AR2839" s="150"/>
      <c r="AS2839" s="150"/>
      <c r="AT2839" s="150"/>
      <c r="AU2839" s="150"/>
      <c r="AV2839" s="150"/>
      <c r="AW2839" s="150"/>
      <c r="AX2839" s="150"/>
      <c r="AY2839" s="150"/>
      <c r="AZ2839" s="150"/>
      <c r="BA2839" s="174" t="str">
        <f>C2839</f>
        <v>Vysoce paropropustný silikonový fasádní nátěr, vysoce prodyšný Sd &lt;= 0,05 m a vysoce vodoodpudivý w &lt;= 0,1 kg/(m2h • 0,5).  Spotřeba 0,4 l/m2, systémová penetrace 0,2 l/m2.</v>
      </c>
      <c r="BB2839" s="150"/>
      <c r="BC2839" s="150"/>
      <c r="BD2839" s="150"/>
      <c r="BE2839" s="150"/>
      <c r="BF2839" s="150"/>
      <c r="BG2839" s="150"/>
      <c r="BH2839" s="150"/>
    </row>
    <row r="2840" spans="1:60" outlineLevel="1" x14ac:dyDescent="0.2">
      <c r="A2840" s="157"/>
      <c r="B2840" s="158"/>
      <c r="C2840" s="199" t="s">
        <v>2432</v>
      </c>
      <c r="D2840" s="189"/>
      <c r="E2840" s="190">
        <v>508.51</v>
      </c>
      <c r="F2840" s="159"/>
      <c r="G2840" s="159"/>
      <c r="H2840" s="159"/>
      <c r="I2840" s="159"/>
      <c r="J2840" s="159"/>
      <c r="K2840" s="159"/>
      <c r="L2840" s="159"/>
      <c r="M2840" s="159"/>
      <c r="N2840" s="159"/>
      <c r="O2840" s="159"/>
      <c r="P2840" s="159"/>
      <c r="Q2840" s="159"/>
      <c r="R2840" s="159"/>
      <c r="S2840" s="159"/>
      <c r="T2840" s="159"/>
      <c r="U2840" s="159"/>
      <c r="V2840" s="159"/>
      <c r="W2840" s="159"/>
      <c r="X2840" s="159"/>
      <c r="Y2840" s="150"/>
      <c r="Z2840" s="150"/>
      <c r="AA2840" s="150"/>
      <c r="AB2840" s="150"/>
      <c r="AC2840" s="150"/>
      <c r="AD2840" s="150"/>
      <c r="AE2840" s="150"/>
      <c r="AF2840" s="150"/>
      <c r="AG2840" s="150" t="s">
        <v>247</v>
      </c>
      <c r="AH2840" s="150">
        <v>5</v>
      </c>
      <c r="AI2840" s="150"/>
      <c r="AJ2840" s="150"/>
      <c r="AK2840" s="150"/>
      <c r="AL2840" s="150"/>
      <c r="AM2840" s="150"/>
      <c r="AN2840" s="150"/>
      <c r="AO2840" s="150"/>
      <c r="AP2840" s="150"/>
      <c r="AQ2840" s="150"/>
      <c r="AR2840" s="150"/>
      <c r="AS2840" s="150"/>
      <c r="AT2840" s="150"/>
      <c r="AU2840" s="150"/>
      <c r="AV2840" s="150"/>
      <c r="AW2840" s="150"/>
      <c r="AX2840" s="150"/>
      <c r="AY2840" s="150"/>
      <c r="AZ2840" s="150"/>
      <c r="BA2840" s="150"/>
      <c r="BB2840" s="150"/>
      <c r="BC2840" s="150"/>
      <c r="BD2840" s="150"/>
      <c r="BE2840" s="150"/>
      <c r="BF2840" s="150"/>
      <c r="BG2840" s="150"/>
      <c r="BH2840" s="150"/>
    </row>
    <row r="2841" spans="1:60" x14ac:dyDescent="0.2">
      <c r="A2841" s="161" t="s">
        <v>196</v>
      </c>
      <c r="B2841" s="162" t="s">
        <v>157</v>
      </c>
      <c r="C2841" s="183" t="s">
        <v>158</v>
      </c>
      <c r="D2841" s="163"/>
      <c r="E2841" s="164"/>
      <c r="F2841" s="165"/>
      <c r="G2841" s="165">
        <f>SUMIF(AG2842:AG2842,"&lt;&gt;NOR",G2842:G2842)</f>
        <v>620184</v>
      </c>
      <c r="H2841" s="165"/>
      <c r="I2841" s="165">
        <f>SUM(I2842:I2842)</f>
        <v>0</v>
      </c>
      <c r="J2841" s="165"/>
      <c r="K2841" s="165">
        <f>SUM(K2842:K2842)</f>
        <v>620184</v>
      </c>
      <c r="L2841" s="165"/>
      <c r="M2841" s="165">
        <f>SUM(M2842:M2842)</f>
        <v>750422.64</v>
      </c>
      <c r="N2841" s="165"/>
      <c r="O2841" s="165">
        <f>SUM(O2842:O2842)</f>
        <v>0</v>
      </c>
      <c r="P2841" s="165"/>
      <c r="Q2841" s="165">
        <f>SUM(Q2842:Q2842)</f>
        <v>0</v>
      </c>
      <c r="R2841" s="165"/>
      <c r="S2841" s="165"/>
      <c r="T2841" s="166"/>
      <c r="U2841" s="160"/>
      <c r="V2841" s="160">
        <f>SUM(V2842:V2842)</f>
        <v>0</v>
      </c>
      <c r="W2841" s="160"/>
      <c r="X2841" s="160"/>
      <c r="AG2841" t="s">
        <v>197</v>
      </c>
    </row>
    <row r="2842" spans="1:60" outlineLevel="1" x14ac:dyDescent="0.2">
      <c r="A2842" s="175">
        <v>461</v>
      </c>
      <c r="B2842" s="176" t="s">
        <v>2433</v>
      </c>
      <c r="C2842" s="185" t="s">
        <v>2434</v>
      </c>
      <c r="D2842" s="177" t="s">
        <v>1662</v>
      </c>
      <c r="E2842" s="178">
        <v>1</v>
      </c>
      <c r="F2842" s="179">
        <v>620184</v>
      </c>
      <c r="G2842" s="180">
        <f>ROUND(E2842*F2842,2)</f>
        <v>620184</v>
      </c>
      <c r="H2842" s="179">
        <v>0</v>
      </c>
      <c r="I2842" s="180">
        <f>ROUND(E2842*H2842,2)</f>
        <v>0</v>
      </c>
      <c r="J2842" s="179">
        <v>620184</v>
      </c>
      <c r="K2842" s="180">
        <f>ROUND(E2842*J2842,2)</f>
        <v>620184</v>
      </c>
      <c r="L2842" s="180">
        <v>21</v>
      </c>
      <c r="M2842" s="180">
        <f>G2842*(1+L2842/100)</f>
        <v>750422.64</v>
      </c>
      <c r="N2842" s="180">
        <v>0</v>
      </c>
      <c r="O2842" s="180">
        <f>ROUND(E2842*N2842,2)</f>
        <v>0</v>
      </c>
      <c r="P2842" s="180">
        <v>0</v>
      </c>
      <c r="Q2842" s="180">
        <f>ROUND(E2842*P2842,2)</f>
        <v>0</v>
      </c>
      <c r="R2842" s="180"/>
      <c r="S2842" s="180" t="s">
        <v>438</v>
      </c>
      <c r="T2842" s="181" t="s">
        <v>202</v>
      </c>
      <c r="U2842" s="159">
        <v>0</v>
      </c>
      <c r="V2842" s="159">
        <f>ROUND(E2842*U2842,2)</f>
        <v>0</v>
      </c>
      <c r="W2842" s="159"/>
      <c r="X2842" s="159" t="s">
        <v>242</v>
      </c>
      <c r="Y2842" s="150"/>
      <c r="Z2842" s="150"/>
      <c r="AA2842" s="150"/>
      <c r="AB2842" s="150"/>
      <c r="AC2842" s="150"/>
      <c r="AD2842" s="150"/>
      <c r="AE2842" s="150"/>
      <c r="AF2842" s="150"/>
      <c r="AG2842" s="150" t="s">
        <v>243</v>
      </c>
      <c r="AH2842" s="150"/>
      <c r="AI2842" s="150"/>
      <c r="AJ2842" s="150"/>
      <c r="AK2842" s="150"/>
      <c r="AL2842" s="150"/>
      <c r="AM2842" s="150"/>
      <c r="AN2842" s="150"/>
      <c r="AO2842" s="150"/>
      <c r="AP2842" s="150"/>
      <c r="AQ2842" s="150"/>
      <c r="AR2842" s="150"/>
      <c r="AS2842" s="150"/>
      <c r="AT2842" s="150"/>
      <c r="AU2842" s="150"/>
      <c r="AV2842" s="150"/>
      <c r="AW2842" s="150"/>
      <c r="AX2842" s="150"/>
      <c r="AY2842" s="150"/>
      <c r="AZ2842" s="150"/>
      <c r="BA2842" s="150"/>
      <c r="BB2842" s="150"/>
      <c r="BC2842" s="150"/>
      <c r="BD2842" s="150"/>
      <c r="BE2842" s="150"/>
      <c r="BF2842" s="150"/>
      <c r="BG2842" s="150"/>
      <c r="BH2842" s="150"/>
    </row>
    <row r="2843" spans="1:60" x14ac:dyDescent="0.2">
      <c r="A2843" s="161" t="s">
        <v>196</v>
      </c>
      <c r="B2843" s="162" t="s">
        <v>161</v>
      </c>
      <c r="C2843" s="183" t="s">
        <v>162</v>
      </c>
      <c r="D2843" s="163"/>
      <c r="E2843" s="164"/>
      <c r="F2843" s="165"/>
      <c r="G2843" s="165">
        <f>SUMIF(AG2844:AG2844,"&lt;&gt;NOR",G2844:G2844)</f>
        <v>783778.7</v>
      </c>
      <c r="H2843" s="165"/>
      <c r="I2843" s="165">
        <f>SUM(I2844:I2844)</f>
        <v>0</v>
      </c>
      <c r="J2843" s="165"/>
      <c r="K2843" s="165">
        <f>SUM(K2844:K2844)</f>
        <v>783778.7</v>
      </c>
      <c r="L2843" s="165"/>
      <c r="M2843" s="165">
        <f>SUM(M2844:M2844)</f>
        <v>948372.22699999996</v>
      </c>
      <c r="N2843" s="165"/>
      <c r="O2843" s="165">
        <f>SUM(O2844:O2844)</f>
        <v>0</v>
      </c>
      <c r="P2843" s="165"/>
      <c r="Q2843" s="165">
        <f>SUM(Q2844:Q2844)</f>
        <v>0</v>
      </c>
      <c r="R2843" s="165"/>
      <c r="S2843" s="165"/>
      <c r="T2843" s="166"/>
      <c r="U2843" s="160"/>
      <c r="V2843" s="160">
        <f>SUM(V2844:V2844)</f>
        <v>0</v>
      </c>
      <c r="W2843" s="160"/>
      <c r="X2843" s="160"/>
      <c r="AG2843" t="s">
        <v>197</v>
      </c>
    </row>
    <row r="2844" spans="1:60" outlineLevel="1" x14ac:dyDescent="0.2">
      <c r="A2844" s="175">
        <v>462</v>
      </c>
      <c r="B2844" s="176" t="s">
        <v>2435</v>
      </c>
      <c r="C2844" s="185" t="s">
        <v>2436</v>
      </c>
      <c r="D2844" s="177" t="s">
        <v>1662</v>
      </c>
      <c r="E2844" s="178">
        <v>1</v>
      </c>
      <c r="F2844" s="179">
        <v>783778.7</v>
      </c>
      <c r="G2844" s="180">
        <f>ROUND(E2844*F2844,2)</f>
        <v>783778.7</v>
      </c>
      <c r="H2844" s="179">
        <v>0</v>
      </c>
      <c r="I2844" s="180">
        <f>ROUND(E2844*H2844,2)</f>
        <v>0</v>
      </c>
      <c r="J2844" s="179">
        <v>783778.7</v>
      </c>
      <c r="K2844" s="180">
        <f>ROUND(E2844*J2844,2)</f>
        <v>783778.7</v>
      </c>
      <c r="L2844" s="180">
        <v>21</v>
      </c>
      <c r="M2844" s="180">
        <f>G2844*(1+L2844/100)</f>
        <v>948372.22699999996</v>
      </c>
      <c r="N2844" s="180">
        <v>0</v>
      </c>
      <c r="O2844" s="180">
        <f>ROUND(E2844*N2844,2)</f>
        <v>0</v>
      </c>
      <c r="P2844" s="180">
        <v>0</v>
      </c>
      <c r="Q2844" s="180">
        <f>ROUND(E2844*P2844,2)</f>
        <v>0</v>
      </c>
      <c r="R2844" s="180"/>
      <c r="S2844" s="180" t="s">
        <v>438</v>
      </c>
      <c r="T2844" s="181" t="s">
        <v>202</v>
      </c>
      <c r="U2844" s="159">
        <v>0</v>
      </c>
      <c r="V2844" s="159">
        <f>ROUND(E2844*U2844,2)</f>
        <v>0</v>
      </c>
      <c r="W2844" s="159"/>
      <c r="X2844" s="159" t="s">
        <v>242</v>
      </c>
      <c r="Y2844" s="150"/>
      <c r="Z2844" s="150"/>
      <c r="AA2844" s="150"/>
      <c r="AB2844" s="150"/>
      <c r="AC2844" s="150"/>
      <c r="AD2844" s="150"/>
      <c r="AE2844" s="150"/>
      <c r="AF2844" s="150"/>
      <c r="AG2844" s="150" t="s">
        <v>243</v>
      </c>
      <c r="AH2844" s="150"/>
      <c r="AI2844" s="150"/>
      <c r="AJ2844" s="150"/>
      <c r="AK2844" s="150"/>
      <c r="AL2844" s="150"/>
      <c r="AM2844" s="150"/>
      <c r="AN2844" s="150"/>
      <c r="AO2844" s="150"/>
      <c r="AP2844" s="150"/>
      <c r="AQ2844" s="150"/>
      <c r="AR2844" s="150"/>
      <c r="AS2844" s="150"/>
      <c r="AT2844" s="150"/>
      <c r="AU2844" s="150"/>
      <c r="AV2844" s="150"/>
      <c r="AW2844" s="150"/>
      <c r="AX2844" s="150"/>
      <c r="AY2844" s="150"/>
      <c r="AZ2844" s="150"/>
      <c r="BA2844" s="150"/>
      <c r="BB2844" s="150"/>
      <c r="BC2844" s="150"/>
      <c r="BD2844" s="150"/>
      <c r="BE2844" s="150"/>
      <c r="BF2844" s="150"/>
      <c r="BG2844" s="150"/>
      <c r="BH2844" s="150"/>
    </row>
    <row r="2845" spans="1:60" x14ac:dyDescent="0.2">
      <c r="A2845" s="161" t="s">
        <v>196</v>
      </c>
      <c r="B2845" s="162" t="s">
        <v>163</v>
      </c>
      <c r="C2845" s="183" t="s">
        <v>164</v>
      </c>
      <c r="D2845" s="163"/>
      <c r="E2845" s="164"/>
      <c r="F2845" s="165"/>
      <c r="G2845" s="165">
        <f>SUMIF(AG2846:AG2921,"&lt;&gt;NOR",G2846:G2921)</f>
        <v>339209.96</v>
      </c>
      <c r="H2845" s="165"/>
      <c r="I2845" s="165">
        <f>SUM(I2846:I2921)</f>
        <v>0</v>
      </c>
      <c r="J2845" s="165"/>
      <c r="K2845" s="165">
        <f>SUM(K2846:K2921)</f>
        <v>339209.96</v>
      </c>
      <c r="L2845" s="165"/>
      <c r="M2845" s="165">
        <f>SUM(M2846:M2921)</f>
        <v>410444.05160000001</v>
      </c>
      <c r="N2845" s="165"/>
      <c r="O2845" s="165">
        <f>SUM(O2846:O2921)</f>
        <v>0</v>
      </c>
      <c r="P2845" s="165"/>
      <c r="Q2845" s="165">
        <f>SUM(Q2846:Q2921)</f>
        <v>0</v>
      </c>
      <c r="R2845" s="165"/>
      <c r="S2845" s="165"/>
      <c r="T2845" s="166"/>
      <c r="U2845" s="160"/>
      <c r="V2845" s="160">
        <f>SUM(V2846:V2921)</f>
        <v>214.54</v>
      </c>
      <c r="W2845" s="160"/>
      <c r="X2845" s="160"/>
      <c r="AG2845" t="s">
        <v>197</v>
      </c>
    </row>
    <row r="2846" spans="1:60" outlineLevel="1" x14ac:dyDescent="0.2">
      <c r="A2846" s="167">
        <v>463</v>
      </c>
      <c r="B2846" s="168" t="s">
        <v>2437</v>
      </c>
      <c r="C2846" s="184" t="s">
        <v>2438</v>
      </c>
      <c r="D2846" s="169" t="s">
        <v>368</v>
      </c>
      <c r="E2846" s="170">
        <v>50.456180000000003</v>
      </c>
      <c r="F2846" s="171">
        <v>1375</v>
      </c>
      <c r="G2846" s="172">
        <f>ROUND(E2846*F2846,2)</f>
        <v>69377.25</v>
      </c>
      <c r="H2846" s="171">
        <v>0</v>
      </c>
      <c r="I2846" s="172">
        <f>ROUND(E2846*H2846,2)</f>
        <v>0</v>
      </c>
      <c r="J2846" s="171">
        <v>1375</v>
      </c>
      <c r="K2846" s="172">
        <f>ROUND(E2846*J2846,2)</f>
        <v>69377.25</v>
      </c>
      <c r="L2846" s="172">
        <v>21</v>
      </c>
      <c r="M2846" s="172">
        <f>G2846*(1+L2846/100)</f>
        <v>83946.472500000003</v>
      </c>
      <c r="N2846" s="172">
        <v>0</v>
      </c>
      <c r="O2846" s="172">
        <f>ROUND(E2846*N2846,2)</f>
        <v>0</v>
      </c>
      <c r="P2846" s="172">
        <v>0</v>
      </c>
      <c r="Q2846" s="172">
        <f>ROUND(E2846*P2846,2)</f>
        <v>0</v>
      </c>
      <c r="R2846" s="172" t="s">
        <v>1153</v>
      </c>
      <c r="S2846" s="172" t="s">
        <v>201</v>
      </c>
      <c r="T2846" s="173" t="s">
        <v>201</v>
      </c>
      <c r="U2846" s="159">
        <v>0</v>
      </c>
      <c r="V2846" s="159">
        <f>ROUND(E2846*U2846,2)</f>
        <v>0</v>
      </c>
      <c r="W2846" s="159"/>
      <c r="X2846" s="159" t="s">
        <v>242</v>
      </c>
      <c r="Y2846" s="150"/>
      <c r="Z2846" s="150"/>
      <c r="AA2846" s="150"/>
      <c r="AB2846" s="150"/>
      <c r="AC2846" s="150"/>
      <c r="AD2846" s="150"/>
      <c r="AE2846" s="150"/>
      <c r="AF2846" s="150"/>
      <c r="AG2846" s="150" t="s">
        <v>243</v>
      </c>
      <c r="AH2846" s="150"/>
      <c r="AI2846" s="150"/>
      <c r="AJ2846" s="150"/>
      <c r="AK2846" s="150"/>
      <c r="AL2846" s="150"/>
      <c r="AM2846" s="150"/>
      <c r="AN2846" s="150"/>
      <c r="AO2846" s="150"/>
      <c r="AP2846" s="150"/>
      <c r="AQ2846" s="150"/>
      <c r="AR2846" s="150"/>
      <c r="AS2846" s="150"/>
      <c r="AT2846" s="150"/>
      <c r="AU2846" s="150"/>
      <c r="AV2846" s="150"/>
      <c r="AW2846" s="150"/>
      <c r="AX2846" s="150"/>
      <c r="AY2846" s="150"/>
      <c r="AZ2846" s="150"/>
      <c r="BA2846" s="150"/>
      <c r="BB2846" s="150"/>
      <c r="BC2846" s="150"/>
      <c r="BD2846" s="150"/>
      <c r="BE2846" s="150"/>
      <c r="BF2846" s="150"/>
      <c r="BG2846" s="150"/>
      <c r="BH2846" s="150"/>
    </row>
    <row r="2847" spans="1:60" outlineLevel="1" x14ac:dyDescent="0.2">
      <c r="A2847" s="157"/>
      <c r="B2847" s="158"/>
      <c r="C2847" s="199" t="s">
        <v>2439</v>
      </c>
      <c r="D2847" s="189"/>
      <c r="E2847" s="190">
        <v>18.331880000000002</v>
      </c>
      <c r="F2847" s="159"/>
      <c r="G2847" s="159"/>
      <c r="H2847" s="159"/>
      <c r="I2847" s="159"/>
      <c r="J2847" s="159"/>
      <c r="K2847" s="159"/>
      <c r="L2847" s="159"/>
      <c r="M2847" s="159"/>
      <c r="N2847" s="159"/>
      <c r="O2847" s="159"/>
      <c r="P2847" s="159"/>
      <c r="Q2847" s="159"/>
      <c r="R2847" s="159"/>
      <c r="S2847" s="159"/>
      <c r="T2847" s="159"/>
      <c r="U2847" s="159"/>
      <c r="V2847" s="159"/>
      <c r="W2847" s="159"/>
      <c r="X2847" s="159"/>
      <c r="Y2847" s="150"/>
      <c r="Z2847" s="150"/>
      <c r="AA2847" s="150"/>
      <c r="AB2847" s="150"/>
      <c r="AC2847" s="150"/>
      <c r="AD2847" s="150"/>
      <c r="AE2847" s="150"/>
      <c r="AF2847" s="150"/>
      <c r="AG2847" s="150" t="s">
        <v>247</v>
      </c>
      <c r="AH2847" s="150">
        <v>7</v>
      </c>
      <c r="AI2847" s="150"/>
      <c r="AJ2847" s="150"/>
      <c r="AK2847" s="150"/>
      <c r="AL2847" s="150"/>
      <c r="AM2847" s="150"/>
      <c r="AN2847" s="150"/>
      <c r="AO2847" s="150"/>
      <c r="AP2847" s="150"/>
      <c r="AQ2847" s="150"/>
      <c r="AR2847" s="150"/>
      <c r="AS2847" s="150"/>
      <c r="AT2847" s="150"/>
      <c r="AU2847" s="150"/>
      <c r="AV2847" s="150"/>
      <c r="AW2847" s="150"/>
      <c r="AX2847" s="150"/>
      <c r="AY2847" s="150"/>
      <c r="AZ2847" s="150"/>
      <c r="BA2847" s="150"/>
      <c r="BB2847" s="150"/>
      <c r="BC2847" s="150"/>
      <c r="BD2847" s="150"/>
      <c r="BE2847" s="150"/>
      <c r="BF2847" s="150"/>
      <c r="BG2847" s="150"/>
      <c r="BH2847" s="150"/>
    </row>
    <row r="2848" spans="1:60" outlineLevel="1" x14ac:dyDescent="0.2">
      <c r="A2848" s="157"/>
      <c r="B2848" s="158"/>
      <c r="C2848" s="199" t="s">
        <v>2440</v>
      </c>
      <c r="D2848" s="189"/>
      <c r="E2848" s="190">
        <v>2.3039999999999998</v>
      </c>
      <c r="F2848" s="159"/>
      <c r="G2848" s="159"/>
      <c r="H2848" s="159"/>
      <c r="I2848" s="159"/>
      <c r="J2848" s="159"/>
      <c r="K2848" s="159"/>
      <c r="L2848" s="159"/>
      <c r="M2848" s="159"/>
      <c r="N2848" s="159"/>
      <c r="O2848" s="159"/>
      <c r="P2848" s="159"/>
      <c r="Q2848" s="159"/>
      <c r="R2848" s="159"/>
      <c r="S2848" s="159"/>
      <c r="T2848" s="159"/>
      <c r="U2848" s="159"/>
      <c r="V2848" s="159"/>
      <c r="W2848" s="159"/>
      <c r="X2848" s="159"/>
      <c r="Y2848" s="150"/>
      <c r="Z2848" s="150"/>
      <c r="AA2848" s="150"/>
      <c r="AB2848" s="150"/>
      <c r="AC2848" s="150"/>
      <c r="AD2848" s="150"/>
      <c r="AE2848" s="150"/>
      <c r="AF2848" s="150"/>
      <c r="AG2848" s="150" t="s">
        <v>247</v>
      </c>
      <c r="AH2848" s="150">
        <v>7</v>
      </c>
      <c r="AI2848" s="150"/>
      <c r="AJ2848" s="150"/>
      <c r="AK2848" s="150"/>
      <c r="AL2848" s="150"/>
      <c r="AM2848" s="150"/>
      <c r="AN2848" s="150"/>
      <c r="AO2848" s="150"/>
      <c r="AP2848" s="150"/>
      <c r="AQ2848" s="150"/>
      <c r="AR2848" s="150"/>
      <c r="AS2848" s="150"/>
      <c r="AT2848" s="150"/>
      <c r="AU2848" s="150"/>
      <c r="AV2848" s="150"/>
      <c r="AW2848" s="150"/>
      <c r="AX2848" s="150"/>
      <c r="AY2848" s="150"/>
      <c r="AZ2848" s="150"/>
      <c r="BA2848" s="150"/>
      <c r="BB2848" s="150"/>
      <c r="BC2848" s="150"/>
      <c r="BD2848" s="150"/>
      <c r="BE2848" s="150"/>
      <c r="BF2848" s="150"/>
      <c r="BG2848" s="150"/>
      <c r="BH2848" s="150"/>
    </row>
    <row r="2849" spans="1:60" outlineLevel="1" x14ac:dyDescent="0.2">
      <c r="A2849" s="157"/>
      <c r="B2849" s="158"/>
      <c r="C2849" s="199" t="s">
        <v>2441</v>
      </c>
      <c r="D2849" s="189"/>
      <c r="E2849" s="190">
        <v>0.14699999999999999</v>
      </c>
      <c r="F2849" s="159"/>
      <c r="G2849" s="159"/>
      <c r="H2849" s="159"/>
      <c r="I2849" s="159"/>
      <c r="J2849" s="159"/>
      <c r="K2849" s="159"/>
      <c r="L2849" s="159"/>
      <c r="M2849" s="159"/>
      <c r="N2849" s="159"/>
      <c r="O2849" s="159"/>
      <c r="P2849" s="159"/>
      <c r="Q2849" s="159"/>
      <c r="R2849" s="159"/>
      <c r="S2849" s="159"/>
      <c r="T2849" s="159"/>
      <c r="U2849" s="159"/>
      <c r="V2849" s="159"/>
      <c r="W2849" s="159"/>
      <c r="X2849" s="159"/>
      <c r="Y2849" s="150"/>
      <c r="Z2849" s="150"/>
      <c r="AA2849" s="150"/>
      <c r="AB2849" s="150"/>
      <c r="AC2849" s="150"/>
      <c r="AD2849" s="150"/>
      <c r="AE2849" s="150"/>
      <c r="AF2849" s="150"/>
      <c r="AG2849" s="150" t="s">
        <v>247</v>
      </c>
      <c r="AH2849" s="150">
        <v>7</v>
      </c>
      <c r="AI2849" s="150"/>
      <c r="AJ2849" s="150"/>
      <c r="AK2849" s="150"/>
      <c r="AL2849" s="150"/>
      <c r="AM2849" s="150"/>
      <c r="AN2849" s="150"/>
      <c r="AO2849" s="150"/>
      <c r="AP2849" s="150"/>
      <c r="AQ2849" s="150"/>
      <c r="AR2849" s="150"/>
      <c r="AS2849" s="150"/>
      <c r="AT2849" s="150"/>
      <c r="AU2849" s="150"/>
      <c r="AV2849" s="150"/>
      <c r="AW2849" s="150"/>
      <c r="AX2849" s="150"/>
      <c r="AY2849" s="150"/>
      <c r="AZ2849" s="150"/>
      <c r="BA2849" s="150"/>
      <c r="BB2849" s="150"/>
      <c r="BC2849" s="150"/>
      <c r="BD2849" s="150"/>
      <c r="BE2849" s="150"/>
      <c r="BF2849" s="150"/>
      <c r="BG2849" s="150"/>
      <c r="BH2849" s="150"/>
    </row>
    <row r="2850" spans="1:60" outlineLevel="1" x14ac:dyDescent="0.2">
      <c r="A2850" s="157"/>
      <c r="B2850" s="158"/>
      <c r="C2850" s="199" t="s">
        <v>2442</v>
      </c>
      <c r="D2850" s="189"/>
      <c r="E2850" s="190">
        <v>7.4800000000000005E-2</v>
      </c>
      <c r="F2850" s="159"/>
      <c r="G2850" s="159"/>
      <c r="H2850" s="159"/>
      <c r="I2850" s="159"/>
      <c r="J2850" s="159"/>
      <c r="K2850" s="159"/>
      <c r="L2850" s="159"/>
      <c r="M2850" s="159"/>
      <c r="N2850" s="159"/>
      <c r="O2850" s="159"/>
      <c r="P2850" s="159"/>
      <c r="Q2850" s="159"/>
      <c r="R2850" s="159"/>
      <c r="S2850" s="159"/>
      <c r="T2850" s="159"/>
      <c r="U2850" s="159"/>
      <c r="V2850" s="159"/>
      <c r="W2850" s="159"/>
      <c r="X2850" s="159"/>
      <c r="Y2850" s="150"/>
      <c r="Z2850" s="150"/>
      <c r="AA2850" s="150"/>
      <c r="AB2850" s="150"/>
      <c r="AC2850" s="150"/>
      <c r="AD2850" s="150"/>
      <c r="AE2850" s="150"/>
      <c r="AF2850" s="150"/>
      <c r="AG2850" s="150" t="s">
        <v>247</v>
      </c>
      <c r="AH2850" s="150">
        <v>7</v>
      </c>
      <c r="AI2850" s="150"/>
      <c r="AJ2850" s="150"/>
      <c r="AK2850" s="150"/>
      <c r="AL2850" s="150"/>
      <c r="AM2850" s="150"/>
      <c r="AN2850" s="150"/>
      <c r="AO2850" s="150"/>
      <c r="AP2850" s="150"/>
      <c r="AQ2850" s="150"/>
      <c r="AR2850" s="150"/>
      <c r="AS2850" s="150"/>
      <c r="AT2850" s="150"/>
      <c r="AU2850" s="150"/>
      <c r="AV2850" s="150"/>
      <c r="AW2850" s="150"/>
      <c r="AX2850" s="150"/>
      <c r="AY2850" s="150"/>
      <c r="AZ2850" s="150"/>
      <c r="BA2850" s="150"/>
      <c r="BB2850" s="150"/>
      <c r="BC2850" s="150"/>
      <c r="BD2850" s="150"/>
      <c r="BE2850" s="150"/>
      <c r="BF2850" s="150"/>
      <c r="BG2850" s="150"/>
      <c r="BH2850" s="150"/>
    </row>
    <row r="2851" spans="1:60" outlineLevel="1" x14ac:dyDescent="0.2">
      <c r="A2851" s="157"/>
      <c r="B2851" s="158"/>
      <c r="C2851" s="199" t="s">
        <v>2443</v>
      </c>
      <c r="D2851" s="189"/>
      <c r="E2851" s="190">
        <v>1.0713999999999999</v>
      </c>
      <c r="F2851" s="159"/>
      <c r="G2851" s="159"/>
      <c r="H2851" s="159"/>
      <c r="I2851" s="159"/>
      <c r="J2851" s="159"/>
      <c r="K2851" s="159"/>
      <c r="L2851" s="159"/>
      <c r="M2851" s="159"/>
      <c r="N2851" s="159"/>
      <c r="O2851" s="159"/>
      <c r="P2851" s="159"/>
      <c r="Q2851" s="159"/>
      <c r="R2851" s="159"/>
      <c r="S2851" s="159"/>
      <c r="T2851" s="159"/>
      <c r="U2851" s="159"/>
      <c r="V2851" s="159"/>
      <c r="W2851" s="159"/>
      <c r="X2851" s="159"/>
      <c r="Y2851" s="150"/>
      <c r="Z2851" s="150"/>
      <c r="AA2851" s="150"/>
      <c r="AB2851" s="150"/>
      <c r="AC2851" s="150"/>
      <c r="AD2851" s="150"/>
      <c r="AE2851" s="150"/>
      <c r="AF2851" s="150"/>
      <c r="AG2851" s="150" t="s">
        <v>247</v>
      </c>
      <c r="AH2851" s="150">
        <v>7</v>
      </c>
      <c r="AI2851" s="150"/>
      <c r="AJ2851" s="150"/>
      <c r="AK2851" s="150"/>
      <c r="AL2851" s="150"/>
      <c r="AM2851" s="150"/>
      <c r="AN2851" s="150"/>
      <c r="AO2851" s="150"/>
      <c r="AP2851" s="150"/>
      <c r="AQ2851" s="150"/>
      <c r="AR2851" s="150"/>
      <c r="AS2851" s="150"/>
      <c r="AT2851" s="150"/>
      <c r="AU2851" s="150"/>
      <c r="AV2851" s="150"/>
      <c r="AW2851" s="150"/>
      <c r="AX2851" s="150"/>
      <c r="AY2851" s="150"/>
      <c r="AZ2851" s="150"/>
      <c r="BA2851" s="150"/>
      <c r="BB2851" s="150"/>
      <c r="BC2851" s="150"/>
      <c r="BD2851" s="150"/>
      <c r="BE2851" s="150"/>
      <c r="BF2851" s="150"/>
      <c r="BG2851" s="150"/>
      <c r="BH2851" s="150"/>
    </row>
    <row r="2852" spans="1:60" outlineLevel="1" x14ac:dyDescent="0.2">
      <c r="A2852" s="157"/>
      <c r="B2852" s="158"/>
      <c r="C2852" s="199" t="s">
        <v>2444</v>
      </c>
      <c r="D2852" s="189"/>
      <c r="E2852" s="190">
        <v>5.0974000000000004</v>
      </c>
      <c r="F2852" s="159"/>
      <c r="G2852" s="159"/>
      <c r="H2852" s="159"/>
      <c r="I2852" s="159"/>
      <c r="J2852" s="159"/>
      <c r="K2852" s="159"/>
      <c r="L2852" s="159"/>
      <c r="M2852" s="159"/>
      <c r="N2852" s="159"/>
      <c r="O2852" s="159"/>
      <c r="P2852" s="159"/>
      <c r="Q2852" s="159"/>
      <c r="R2852" s="159"/>
      <c r="S2852" s="159"/>
      <c r="T2852" s="159"/>
      <c r="U2852" s="159"/>
      <c r="V2852" s="159"/>
      <c r="W2852" s="159"/>
      <c r="X2852" s="159"/>
      <c r="Y2852" s="150"/>
      <c r="Z2852" s="150"/>
      <c r="AA2852" s="150"/>
      <c r="AB2852" s="150"/>
      <c r="AC2852" s="150"/>
      <c r="AD2852" s="150"/>
      <c r="AE2852" s="150"/>
      <c r="AF2852" s="150"/>
      <c r="AG2852" s="150" t="s">
        <v>247</v>
      </c>
      <c r="AH2852" s="150">
        <v>7</v>
      </c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0"/>
      <c r="AT2852" s="150"/>
      <c r="AU2852" s="150"/>
      <c r="AV2852" s="150"/>
      <c r="AW2852" s="150"/>
      <c r="AX2852" s="150"/>
      <c r="AY2852" s="150"/>
      <c r="AZ2852" s="150"/>
      <c r="BA2852" s="150"/>
      <c r="BB2852" s="150"/>
      <c r="BC2852" s="150"/>
      <c r="BD2852" s="150"/>
      <c r="BE2852" s="150"/>
      <c r="BF2852" s="150"/>
      <c r="BG2852" s="150"/>
      <c r="BH2852" s="150"/>
    </row>
    <row r="2853" spans="1:60" outlineLevel="1" x14ac:dyDescent="0.2">
      <c r="A2853" s="157"/>
      <c r="B2853" s="158"/>
      <c r="C2853" s="199" t="s">
        <v>2445</v>
      </c>
      <c r="D2853" s="189"/>
      <c r="E2853" s="190">
        <v>23.393699999999999</v>
      </c>
      <c r="F2853" s="159"/>
      <c r="G2853" s="159"/>
      <c r="H2853" s="159"/>
      <c r="I2853" s="159"/>
      <c r="J2853" s="159"/>
      <c r="K2853" s="159"/>
      <c r="L2853" s="159"/>
      <c r="M2853" s="159"/>
      <c r="N2853" s="159"/>
      <c r="O2853" s="159"/>
      <c r="P2853" s="159"/>
      <c r="Q2853" s="159"/>
      <c r="R2853" s="159"/>
      <c r="S2853" s="159"/>
      <c r="T2853" s="159"/>
      <c r="U2853" s="159"/>
      <c r="V2853" s="159"/>
      <c r="W2853" s="159"/>
      <c r="X2853" s="159"/>
      <c r="Y2853" s="150"/>
      <c r="Z2853" s="150"/>
      <c r="AA2853" s="150"/>
      <c r="AB2853" s="150"/>
      <c r="AC2853" s="150"/>
      <c r="AD2853" s="150"/>
      <c r="AE2853" s="150"/>
      <c r="AF2853" s="150"/>
      <c r="AG2853" s="150" t="s">
        <v>247</v>
      </c>
      <c r="AH2853" s="150">
        <v>7</v>
      </c>
      <c r="AI2853" s="150"/>
      <c r="AJ2853" s="150"/>
      <c r="AK2853" s="150"/>
      <c r="AL2853" s="150"/>
      <c r="AM2853" s="150"/>
      <c r="AN2853" s="150"/>
      <c r="AO2853" s="150"/>
      <c r="AP2853" s="150"/>
      <c r="AQ2853" s="150"/>
      <c r="AR2853" s="150"/>
      <c r="AS2853" s="150"/>
      <c r="AT2853" s="150"/>
      <c r="AU2853" s="150"/>
      <c r="AV2853" s="150"/>
      <c r="AW2853" s="150"/>
      <c r="AX2853" s="150"/>
      <c r="AY2853" s="150"/>
      <c r="AZ2853" s="150"/>
      <c r="BA2853" s="150"/>
      <c r="BB2853" s="150"/>
      <c r="BC2853" s="150"/>
      <c r="BD2853" s="150"/>
      <c r="BE2853" s="150"/>
      <c r="BF2853" s="150"/>
      <c r="BG2853" s="150"/>
      <c r="BH2853" s="150"/>
    </row>
    <row r="2854" spans="1:60" outlineLevel="1" x14ac:dyDescent="0.2">
      <c r="A2854" s="157"/>
      <c r="B2854" s="158"/>
      <c r="C2854" s="199" t="s">
        <v>2446</v>
      </c>
      <c r="D2854" s="189"/>
      <c r="E2854" s="190">
        <v>3.5999999999999997E-2</v>
      </c>
      <c r="F2854" s="159"/>
      <c r="G2854" s="159"/>
      <c r="H2854" s="159"/>
      <c r="I2854" s="159"/>
      <c r="J2854" s="159"/>
      <c r="K2854" s="159"/>
      <c r="L2854" s="159"/>
      <c r="M2854" s="159"/>
      <c r="N2854" s="159"/>
      <c r="O2854" s="159"/>
      <c r="P2854" s="159"/>
      <c r="Q2854" s="159"/>
      <c r="R2854" s="159"/>
      <c r="S2854" s="159"/>
      <c r="T2854" s="159"/>
      <c r="U2854" s="159"/>
      <c r="V2854" s="159"/>
      <c r="W2854" s="159"/>
      <c r="X2854" s="159"/>
      <c r="Y2854" s="150"/>
      <c r="Z2854" s="150"/>
      <c r="AA2854" s="150"/>
      <c r="AB2854" s="150"/>
      <c r="AC2854" s="150"/>
      <c r="AD2854" s="150"/>
      <c r="AE2854" s="150"/>
      <c r="AF2854" s="150"/>
      <c r="AG2854" s="150" t="s">
        <v>247</v>
      </c>
      <c r="AH2854" s="150">
        <v>7</v>
      </c>
      <c r="AI2854" s="150"/>
      <c r="AJ2854" s="150"/>
      <c r="AK2854" s="150"/>
      <c r="AL2854" s="150"/>
      <c r="AM2854" s="150"/>
      <c r="AN2854" s="150"/>
      <c r="AO2854" s="150"/>
      <c r="AP2854" s="150"/>
      <c r="AQ2854" s="150"/>
      <c r="AR2854" s="150"/>
      <c r="AS2854" s="150"/>
      <c r="AT2854" s="150"/>
      <c r="AU2854" s="150"/>
      <c r="AV2854" s="150"/>
      <c r="AW2854" s="150"/>
      <c r="AX2854" s="150"/>
      <c r="AY2854" s="150"/>
      <c r="AZ2854" s="150"/>
      <c r="BA2854" s="150"/>
      <c r="BB2854" s="150"/>
      <c r="BC2854" s="150"/>
      <c r="BD2854" s="150"/>
      <c r="BE2854" s="150"/>
      <c r="BF2854" s="150"/>
      <c r="BG2854" s="150"/>
      <c r="BH2854" s="150"/>
    </row>
    <row r="2855" spans="1:60" outlineLevel="1" x14ac:dyDescent="0.2">
      <c r="A2855" s="167">
        <v>464</v>
      </c>
      <c r="B2855" s="168" t="s">
        <v>2447</v>
      </c>
      <c r="C2855" s="184" t="s">
        <v>2448</v>
      </c>
      <c r="D2855" s="169" t="s">
        <v>368</v>
      </c>
      <c r="E2855" s="170">
        <v>76.732240000000004</v>
      </c>
      <c r="F2855" s="171">
        <v>1375</v>
      </c>
      <c r="G2855" s="172">
        <f>ROUND(E2855*F2855,2)</f>
        <v>105506.83</v>
      </c>
      <c r="H2855" s="171">
        <v>0</v>
      </c>
      <c r="I2855" s="172">
        <f>ROUND(E2855*H2855,2)</f>
        <v>0</v>
      </c>
      <c r="J2855" s="171">
        <v>1375</v>
      </c>
      <c r="K2855" s="172">
        <f>ROUND(E2855*J2855,2)</f>
        <v>105506.83</v>
      </c>
      <c r="L2855" s="172">
        <v>21</v>
      </c>
      <c r="M2855" s="172">
        <f>G2855*(1+L2855/100)</f>
        <v>127663.2643</v>
      </c>
      <c r="N2855" s="172">
        <v>0</v>
      </c>
      <c r="O2855" s="172">
        <f>ROUND(E2855*N2855,2)</f>
        <v>0</v>
      </c>
      <c r="P2855" s="172">
        <v>0</v>
      </c>
      <c r="Q2855" s="172">
        <f>ROUND(E2855*P2855,2)</f>
        <v>0</v>
      </c>
      <c r="R2855" s="172" t="s">
        <v>1153</v>
      </c>
      <c r="S2855" s="172" t="s">
        <v>201</v>
      </c>
      <c r="T2855" s="173" t="s">
        <v>201</v>
      </c>
      <c r="U2855" s="159">
        <v>0</v>
      </c>
      <c r="V2855" s="159">
        <f>ROUND(E2855*U2855,2)</f>
        <v>0</v>
      </c>
      <c r="W2855" s="159"/>
      <c r="X2855" s="159" t="s">
        <v>242</v>
      </c>
      <c r="Y2855" s="150"/>
      <c r="Z2855" s="150"/>
      <c r="AA2855" s="150"/>
      <c r="AB2855" s="150"/>
      <c r="AC2855" s="150"/>
      <c r="AD2855" s="150"/>
      <c r="AE2855" s="150"/>
      <c r="AF2855" s="150"/>
      <c r="AG2855" s="150" t="s">
        <v>243</v>
      </c>
      <c r="AH2855" s="150"/>
      <c r="AI2855" s="150"/>
      <c r="AJ2855" s="150"/>
      <c r="AK2855" s="150"/>
      <c r="AL2855" s="150"/>
      <c r="AM2855" s="150"/>
      <c r="AN2855" s="150"/>
      <c r="AO2855" s="150"/>
      <c r="AP2855" s="150"/>
      <c r="AQ2855" s="150"/>
      <c r="AR2855" s="150"/>
      <c r="AS2855" s="150"/>
      <c r="AT2855" s="150"/>
      <c r="AU2855" s="150"/>
      <c r="AV2855" s="150"/>
      <c r="AW2855" s="150"/>
      <c r="AX2855" s="150"/>
      <c r="AY2855" s="150"/>
      <c r="AZ2855" s="150"/>
      <c r="BA2855" s="150"/>
      <c r="BB2855" s="150"/>
      <c r="BC2855" s="150"/>
      <c r="BD2855" s="150"/>
      <c r="BE2855" s="150"/>
      <c r="BF2855" s="150"/>
      <c r="BG2855" s="150"/>
      <c r="BH2855" s="150"/>
    </row>
    <row r="2856" spans="1:60" outlineLevel="1" x14ac:dyDescent="0.2">
      <c r="A2856" s="157"/>
      <c r="B2856" s="158"/>
      <c r="C2856" s="199" t="s">
        <v>2449</v>
      </c>
      <c r="D2856" s="189"/>
      <c r="E2856" s="190">
        <v>4.7760699999999998</v>
      </c>
      <c r="F2856" s="159"/>
      <c r="G2856" s="159"/>
      <c r="H2856" s="159"/>
      <c r="I2856" s="159"/>
      <c r="J2856" s="159"/>
      <c r="K2856" s="159"/>
      <c r="L2856" s="159"/>
      <c r="M2856" s="159"/>
      <c r="N2856" s="159"/>
      <c r="O2856" s="159"/>
      <c r="P2856" s="159"/>
      <c r="Q2856" s="159"/>
      <c r="R2856" s="159"/>
      <c r="S2856" s="159"/>
      <c r="T2856" s="159"/>
      <c r="U2856" s="159"/>
      <c r="V2856" s="159"/>
      <c r="W2856" s="159"/>
      <c r="X2856" s="159"/>
      <c r="Y2856" s="150"/>
      <c r="Z2856" s="150"/>
      <c r="AA2856" s="150"/>
      <c r="AB2856" s="150"/>
      <c r="AC2856" s="150"/>
      <c r="AD2856" s="150"/>
      <c r="AE2856" s="150"/>
      <c r="AF2856" s="150"/>
      <c r="AG2856" s="150" t="s">
        <v>247</v>
      </c>
      <c r="AH2856" s="150">
        <v>7</v>
      </c>
      <c r="AI2856" s="150"/>
      <c r="AJ2856" s="150"/>
      <c r="AK2856" s="150"/>
      <c r="AL2856" s="150"/>
      <c r="AM2856" s="150"/>
      <c r="AN2856" s="150"/>
      <c r="AO2856" s="150"/>
      <c r="AP2856" s="150"/>
      <c r="AQ2856" s="150"/>
      <c r="AR2856" s="150"/>
      <c r="AS2856" s="150"/>
      <c r="AT2856" s="150"/>
      <c r="AU2856" s="150"/>
      <c r="AV2856" s="150"/>
      <c r="AW2856" s="150"/>
      <c r="AX2856" s="150"/>
      <c r="AY2856" s="150"/>
      <c r="AZ2856" s="150"/>
      <c r="BA2856" s="150"/>
      <c r="BB2856" s="150"/>
      <c r="BC2856" s="150"/>
      <c r="BD2856" s="150"/>
      <c r="BE2856" s="150"/>
      <c r="BF2856" s="150"/>
      <c r="BG2856" s="150"/>
      <c r="BH2856" s="150"/>
    </row>
    <row r="2857" spans="1:60" outlineLevel="1" x14ac:dyDescent="0.2">
      <c r="A2857" s="157"/>
      <c r="B2857" s="158"/>
      <c r="C2857" s="199" t="s">
        <v>2450</v>
      </c>
      <c r="D2857" s="189"/>
      <c r="E2857" s="190">
        <v>1.7508999999999999</v>
      </c>
      <c r="F2857" s="159"/>
      <c r="G2857" s="159"/>
      <c r="H2857" s="159"/>
      <c r="I2857" s="159"/>
      <c r="J2857" s="159"/>
      <c r="K2857" s="159"/>
      <c r="L2857" s="159"/>
      <c r="M2857" s="159"/>
      <c r="N2857" s="159"/>
      <c r="O2857" s="159"/>
      <c r="P2857" s="159"/>
      <c r="Q2857" s="159"/>
      <c r="R2857" s="159"/>
      <c r="S2857" s="159"/>
      <c r="T2857" s="159"/>
      <c r="U2857" s="159"/>
      <c r="V2857" s="159"/>
      <c r="W2857" s="159"/>
      <c r="X2857" s="159"/>
      <c r="Y2857" s="150"/>
      <c r="Z2857" s="150"/>
      <c r="AA2857" s="150"/>
      <c r="AB2857" s="150"/>
      <c r="AC2857" s="150"/>
      <c r="AD2857" s="150"/>
      <c r="AE2857" s="150"/>
      <c r="AF2857" s="150"/>
      <c r="AG2857" s="150" t="s">
        <v>247</v>
      </c>
      <c r="AH2857" s="150">
        <v>7</v>
      </c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0"/>
      <c r="AT2857" s="150"/>
      <c r="AU2857" s="150"/>
      <c r="AV2857" s="150"/>
      <c r="AW2857" s="150"/>
      <c r="AX2857" s="150"/>
      <c r="AY2857" s="150"/>
      <c r="AZ2857" s="150"/>
      <c r="BA2857" s="150"/>
      <c r="BB2857" s="150"/>
      <c r="BC2857" s="150"/>
      <c r="BD2857" s="150"/>
      <c r="BE2857" s="150"/>
      <c r="BF2857" s="150"/>
      <c r="BG2857" s="150"/>
      <c r="BH2857" s="150"/>
    </row>
    <row r="2858" spans="1:60" outlineLevel="1" x14ac:dyDescent="0.2">
      <c r="A2858" s="157"/>
      <c r="B2858" s="158"/>
      <c r="C2858" s="199" t="s">
        <v>2451</v>
      </c>
      <c r="D2858" s="189"/>
      <c r="E2858" s="190">
        <v>18.522870000000001</v>
      </c>
      <c r="F2858" s="159"/>
      <c r="G2858" s="159"/>
      <c r="H2858" s="159"/>
      <c r="I2858" s="159"/>
      <c r="J2858" s="159"/>
      <c r="K2858" s="159"/>
      <c r="L2858" s="159"/>
      <c r="M2858" s="159"/>
      <c r="N2858" s="159"/>
      <c r="O2858" s="159"/>
      <c r="P2858" s="159"/>
      <c r="Q2858" s="159"/>
      <c r="R2858" s="159"/>
      <c r="S2858" s="159"/>
      <c r="T2858" s="159"/>
      <c r="U2858" s="159"/>
      <c r="V2858" s="159"/>
      <c r="W2858" s="159"/>
      <c r="X2858" s="159"/>
      <c r="Y2858" s="150"/>
      <c r="Z2858" s="150"/>
      <c r="AA2858" s="150"/>
      <c r="AB2858" s="150"/>
      <c r="AC2858" s="150"/>
      <c r="AD2858" s="150"/>
      <c r="AE2858" s="150"/>
      <c r="AF2858" s="150"/>
      <c r="AG2858" s="150" t="s">
        <v>247</v>
      </c>
      <c r="AH2858" s="150">
        <v>7</v>
      </c>
      <c r="AI2858" s="150"/>
      <c r="AJ2858" s="150"/>
      <c r="AK2858" s="150"/>
      <c r="AL2858" s="150"/>
      <c r="AM2858" s="150"/>
      <c r="AN2858" s="150"/>
      <c r="AO2858" s="150"/>
      <c r="AP2858" s="150"/>
      <c r="AQ2858" s="150"/>
      <c r="AR2858" s="150"/>
      <c r="AS2858" s="150"/>
      <c r="AT2858" s="150"/>
      <c r="AU2858" s="150"/>
      <c r="AV2858" s="150"/>
      <c r="AW2858" s="150"/>
      <c r="AX2858" s="150"/>
      <c r="AY2858" s="150"/>
      <c r="AZ2858" s="150"/>
      <c r="BA2858" s="150"/>
      <c r="BB2858" s="150"/>
      <c r="BC2858" s="150"/>
      <c r="BD2858" s="150"/>
      <c r="BE2858" s="150"/>
      <c r="BF2858" s="150"/>
      <c r="BG2858" s="150"/>
      <c r="BH2858" s="150"/>
    </row>
    <row r="2859" spans="1:60" outlineLevel="1" x14ac:dyDescent="0.2">
      <c r="A2859" s="157"/>
      <c r="B2859" s="158"/>
      <c r="C2859" s="199" t="s">
        <v>2452</v>
      </c>
      <c r="D2859" s="189"/>
      <c r="E2859" s="190">
        <v>10.820069999999999</v>
      </c>
      <c r="F2859" s="159"/>
      <c r="G2859" s="159"/>
      <c r="H2859" s="159"/>
      <c r="I2859" s="159"/>
      <c r="J2859" s="159"/>
      <c r="K2859" s="159"/>
      <c r="L2859" s="159"/>
      <c r="M2859" s="159"/>
      <c r="N2859" s="159"/>
      <c r="O2859" s="159"/>
      <c r="P2859" s="159"/>
      <c r="Q2859" s="159"/>
      <c r="R2859" s="159"/>
      <c r="S2859" s="159"/>
      <c r="T2859" s="159"/>
      <c r="U2859" s="159"/>
      <c r="V2859" s="159"/>
      <c r="W2859" s="159"/>
      <c r="X2859" s="159"/>
      <c r="Y2859" s="150"/>
      <c r="Z2859" s="150"/>
      <c r="AA2859" s="150"/>
      <c r="AB2859" s="150"/>
      <c r="AC2859" s="150"/>
      <c r="AD2859" s="150"/>
      <c r="AE2859" s="150"/>
      <c r="AF2859" s="150"/>
      <c r="AG2859" s="150" t="s">
        <v>247</v>
      </c>
      <c r="AH2859" s="150">
        <v>7</v>
      </c>
      <c r="AI2859" s="150"/>
      <c r="AJ2859" s="150"/>
      <c r="AK2859" s="150"/>
      <c r="AL2859" s="150"/>
      <c r="AM2859" s="150"/>
      <c r="AN2859" s="150"/>
      <c r="AO2859" s="150"/>
      <c r="AP2859" s="150"/>
      <c r="AQ2859" s="150"/>
      <c r="AR2859" s="150"/>
      <c r="AS2859" s="150"/>
      <c r="AT2859" s="150"/>
      <c r="AU2859" s="150"/>
      <c r="AV2859" s="150"/>
      <c r="AW2859" s="150"/>
      <c r="AX2859" s="150"/>
      <c r="AY2859" s="150"/>
      <c r="AZ2859" s="150"/>
      <c r="BA2859" s="150"/>
      <c r="BB2859" s="150"/>
      <c r="BC2859" s="150"/>
      <c r="BD2859" s="150"/>
      <c r="BE2859" s="150"/>
      <c r="BF2859" s="150"/>
      <c r="BG2859" s="150"/>
      <c r="BH2859" s="150"/>
    </row>
    <row r="2860" spans="1:60" outlineLevel="1" x14ac:dyDescent="0.2">
      <c r="A2860" s="157"/>
      <c r="B2860" s="158"/>
      <c r="C2860" s="199" t="s">
        <v>2453</v>
      </c>
      <c r="D2860" s="189"/>
      <c r="E2860" s="190">
        <v>0.44484000000000001</v>
      </c>
      <c r="F2860" s="159"/>
      <c r="G2860" s="159"/>
      <c r="H2860" s="159"/>
      <c r="I2860" s="159"/>
      <c r="J2860" s="159"/>
      <c r="K2860" s="159"/>
      <c r="L2860" s="159"/>
      <c r="M2860" s="159"/>
      <c r="N2860" s="159"/>
      <c r="O2860" s="159"/>
      <c r="P2860" s="159"/>
      <c r="Q2860" s="159"/>
      <c r="R2860" s="159"/>
      <c r="S2860" s="159"/>
      <c r="T2860" s="159"/>
      <c r="U2860" s="159"/>
      <c r="V2860" s="159"/>
      <c r="W2860" s="159"/>
      <c r="X2860" s="159"/>
      <c r="Y2860" s="150"/>
      <c r="Z2860" s="150"/>
      <c r="AA2860" s="150"/>
      <c r="AB2860" s="150"/>
      <c r="AC2860" s="150"/>
      <c r="AD2860" s="150"/>
      <c r="AE2860" s="150"/>
      <c r="AF2860" s="150"/>
      <c r="AG2860" s="150" t="s">
        <v>247</v>
      </c>
      <c r="AH2860" s="150">
        <v>7</v>
      </c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0"/>
      <c r="AT2860" s="150"/>
      <c r="AU2860" s="150"/>
      <c r="AV2860" s="150"/>
      <c r="AW2860" s="150"/>
      <c r="AX2860" s="150"/>
      <c r="AY2860" s="150"/>
      <c r="AZ2860" s="150"/>
      <c r="BA2860" s="150"/>
      <c r="BB2860" s="150"/>
      <c r="BC2860" s="150"/>
      <c r="BD2860" s="150"/>
      <c r="BE2860" s="150"/>
      <c r="BF2860" s="150"/>
      <c r="BG2860" s="150"/>
      <c r="BH2860" s="150"/>
    </row>
    <row r="2861" spans="1:60" outlineLevel="1" x14ac:dyDescent="0.2">
      <c r="A2861" s="157"/>
      <c r="B2861" s="158"/>
      <c r="C2861" s="199" t="s">
        <v>2454</v>
      </c>
      <c r="D2861" s="189"/>
      <c r="E2861" s="190">
        <v>0.2475</v>
      </c>
      <c r="F2861" s="159"/>
      <c r="G2861" s="159"/>
      <c r="H2861" s="159"/>
      <c r="I2861" s="159"/>
      <c r="J2861" s="159"/>
      <c r="K2861" s="159"/>
      <c r="L2861" s="159"/>
      <c r="M2861" s="159"/>
      <c r="N2861" s="159"/>
      <c r="O2861" s="159"/>
      <c r="P2861" s="159"/>
      <c r="Q2861" s="159"/>
      <c r="R2861" s="159"/>
      <c r="S2861" s="159"/>
      <c r="T2861" s="159"/>
      <c r="U2861" s="159"/>
      <c r="V2861" s="159"/>
      <c r="W2861" s="159"/>
      <c r="X2861" s="159"/>
      <c r="Y2861" s="150"/>
      <c r="Z2861" s="150"/>
      <c r="AA2861" s="150"/>
      <c r="AB2861" s="150"/>
      <c r="AC2861" s="150"/>
      <c r="AD2861" s="150"/>
      <c r="AE2861" s="150"/>
      <c r="AF2861" s="150"/>
      <c r="AG2861" s="150" t="s">
        <v>247</v>
      </c>
      <c r="AH2861" s="150">
        <v>7</v>
      </c>
      <c r="AI2861" s="150"/>
      <c r="AJ2861" s="150"/>
      <c r="AK2861" s="150"/>
      <c r="AL2861" s="150"/>
      <c r="AM2861" s="150"/>
      <c r="AN2861" s="150"/>
      <c r="AO2861" s="150"/>
      <c r="AP2861" s="150"/>
      <c r="AQ2861" s="150"/>
      <c r="AR2861" s="150"/>
      <c r="AS2861" s="150"/>
      <c r="AT2861" s="150"/>
      <c r="AU2861" s="150"/>
      <c r="AV2861" s="150"/>
      <c r="AW2861" s="150"/>
      <c r="AX2861" s="150"/>
      <c r="AY2861" s="150"/>
      <c r="AZ2861" s="150"/>
      <c r="BA2861" s="150"/>
      <c r="BB2861" s="150"/>
      <c r="BC2861" s="150"/>
      <c r="BD2861" s="150"/>
      <c r="BE2861" s="150"/>
      <c r="BF2861" s="150"/>
      <c r="BG2861" s="150"/>
      <c r="BH2861" s="150"/>
    </row>
    <row r="2862" spans="1:60" outlineLevel="1" x14ac:dyDescent="0.2">
      <c r="A2862" s="157"/>
      <c r="B2862" s="158"/>
      <c r="C2862" s="199" t="s">
        <v>2455</v>
      </c>
      <c r="D2862" s="189"/>
      <c r="E2862" s="190">
        <v>2.0910000000000002E-2</v>
      </c>
      <c r="F2862" s="159"/>
      <c r="G2862" s="159"/>
      <c r="H2862" s="159"/>
      <c r="I2862" s="159"/>
      <c r="J2862" s="159"/>
      <c r="K2862" s="159"/>
      <c r="L2862" s="159"/>
      <c r="M2862" s="159"/>
      <c r="N2862" s="159"/>
      <c r="O2862" s="159"/>
      <c r="P2862" s="159"/>
      <c r="Q2862" s="159"/>
      <c r="R2862" s="159"/>
      <c r="S2862" s="159"/>
      <c r="T2862" s="159"/>
      <c r="U2862" s="159"/>
      <c r="V2862" s="159"/>
      <c r="W2862" s="159"/>
      <c r="X2862" s="159"/>
      <c r="Y2862" s="150"/>
      <c r="Z2862" s="150"/>
      <c r="AA2862" s="150"/>
      <c r="AB2862" s="150"/>
      <c r="AC2862" s="150"/>
      <c r="AD2862" s="150"/>
      <c r="AE2862" s="150"/>
      <c r="AF2862" s="150"/>
      <c r="AG2862" s="150" t="s">
        <v>247</v>
      </c>
      <c r="AH2862" s="150">
        <v>7</v>
      </c>
      <c r="AI2862" s="150"/>
      <c r="AJ2862" s="150"/>
      <c r="AK2862" s="150"/>
      <c r="AL2862" s="150"/>
      <c r="AM2862" s="150"/>
      <c r="AN2862" s="150"/>
      <c r="AO2862" s="150"/>
      <c r="AP2862" s="150"/>
      <c r="AQ2862" s="150"/>
      <c r="AR2862" s="150"/>
      <c r="AS2862" s="150"/>
      <c r="AT2862" s="150"/>
      <c r="AU2862" s="150"/>
      <c r="AV2862" s="150"/>
      <c r="AW2862" s="150"/>
      <c r="AX2862" s="150"/>
      <c r="AY2862" s="150"/>
      <c r="AZ2862" s="150"/>
      <c r="BA2862" s="150"/>
      <c r="BB2862" s="150"/>
      <c r="BC2862" s="150"/>
      <c r="BD2862" s="150"/>
      <c r="BE2862" s="150"/>
      <c r="BF2862" s="150"/>
      <c r="BG2862" s="150"/>
      <c r="BH2862" s="150"/>
    </row>
    <row r="2863" spans="1:60" outlineLevel="1" x14ac:dyDescent="0.2">
      <c r="A2863" s="157"/>
      <c r="B2863" s="158"/>
      <c r="C2863" s="199" t="s">
        <v>2456</v>
      </c>
      <c r="D2863" s="189"/>
      <c r="E2863" s="190">
        <v>1.374E-2</v>
      </c>
      <c r="F2863" s="159"/>
      <c r="G2863" s="159"/>
      <c r="H2863" s="159"/>
      <c r="I2863" s="159"/>
      <c r="J2863" s="159"/>
      <c r="K2863" s="159"/>
      <c r="L2863" s="159"/>
      <c r="M2863" s="159"/>
      <c r="N2863" s="159"/>
      <c r="O2863" s="159"/>
      <c r="P2863" s="159"/>
      <c r="Q2863" s="159"/>
      <c r="R2863" s="159"/>
      <c r="S2863" s="159"/>
      <c r="T2863" s="159"/>
      <c r="U2863" s="159"/>
      <c r="V2863" s="159"/>
      <c r="W2863" s="159"/>
      <c r="X2863" s="159"/>
      <c r="Y2863" s="150"/>
      <c r="Z2863" s="150"/>
      <c r="AA2863" s="150"/>
      <c r="AB2863" s="150"/>
      <c r="AC2863" s="150"/>
      <c r="AD2863" s="150"/>
      <c r="AE2863" s="150"/>
      <c r="AF2863" s="150"/>
      <c r="AG2863" s="150" t="s">
        <v>247</v>
      </c>
      <c r="AH2863" s="150">
        <v>7</v>
      </c>
      <c r="AI2863" s="150"/>
      <c r="AJ2863" s="150"/>
      <c r="AK2863" s="150"/>
      <c r="AL2863" s="150"/>
      <c r="AM2863" s="150"/>
      <c r="AN2863" s="150"/>
      <c r="AO2863" s="150"/>
      <c r="AP2863" s="150"/>
      <c r="AQ2863" s="150"/>
      <c r="AR2863" s="150"/>
      <c r="AS2863" s="150"/>
      <c r="AT2863" s="150"/>
      <c r="AU2863" s="150"/>
      <c r="AV2863" s="150"/>
      <c r="AW2863" s="150"/>
      <c r="AX2863" s="150"/>
      <c r="AY2863" s="150"/>
      <c r="AZ2863" s="150"/>
      <c r="BA2863" s="150"/>
      <c r="BB2863" s="150"/>
      <c r="BC2863" s="150"/>
      <c r="BD2863" s="150"/>
      <c r="BE2863" s="150"/>
      <c r="BF2863" s="150"/>
      <c r="BG2863" s="150"/>
      <c r="BH2863" s="150"/>
    </row>
    <row r="2864" spans="1:60" outlineLevel="1" x14ac:dyDescent="0.2">
      <c r="A2864" s="157"/>
      <c r="B2864" s="158"/>
      <c r="C2864" s="199" t="s">
        <v>2457</v>
      </c>
      <c r="D2864" s="189"/>
      <c r="E2864" s="190">
        <v>7.5170000000000001E-2</v>
      </c>
      <c r="F2864" s="159"/>
      <c r="G2864" s="159"/>
      <c r="H2864" s="159"/>
      <c r="I2864" s="159"/>
      <c r="J2864" s="159"/>
      <c r="K2864" s="159"/>
      <c r="L2864" s="159"/>
      <c r="M2864" s="159"/>
      <c r="N2864" s="159"/>
      <c r="O2864" s="159"/>
      <c r="P2864" s="159"/>
      <c r="Q2864" s="159"/>
      <c r="R2864" s="159"/>
      <c r="S2864" s="159"/>
      <c r="T2864" s="159"/>
      <c r="U2864" s="159"/>
      <c r="V2864" s="159"/>
      <c r="W2864" s="159"/>
      <c r="X2864" s="159"/>
      <c r="Y2864" s="150"/>
      <c r="Z2864" s="150"/>
      <c r="AA2864" s="150"/>
      <c r="AB2864" s="150"/>
      <c r="AC2864" s="150"/>
      <c r="AD2864" s="150"/>
      <c r="AE2864" s="150"/>
      <c r="AF2864" s="150"/>
      <c r="AG2864" s="150" t="s">
        <v>247</v>
      </c>
      <c r="AH2864" s="150">
        <v>7</v>
      </c>
      <c r="AI2864" s="150"/>
      <c r="AJ2864" s="150"/>
      <c r="AK2864" s="150"/>
      <c r="AL2864" s="150"/>
      <c r="AM2864" s="150"/>
      <c r="AN2864" s="150"/>
      <c r="AO2864" s="150"/>
      <c r="AP2864" s="150"/>
      <c r="AQ2864" s="150"/>
      <c r="AR2864" s="150"/>
      <c r="AS2864" s="150"/>
      <c r="AT2864" s="150"/>
      <c r="AU2864" s="150"/>
      <c r="AV2864" s="150"/>
      <c r="AW2864" s="150"/>
      <c r="AX2864" s="150"/>
      <c r="AY2864" s="150"/>
      <c r="AZ2864" s="150"/>
      <c r="BA2864" s="150"/>
      <c r="BB2864" s="150"/>
      <c r="BC2864" s="150"/>
      <c r="BD2864" s="150"/>
      <c r="BE2864" s="150"/>
      <c r="BF2864" s="150"/>
      <c r="BG2864" s="150"/>
      <c r="BH2864" s="150"/>
    </row>
    <row r="2865" spans="1:60" outlineLevel="1" x14ac:dyDescent="0.2">
      <c r="A2865" s="157"/>
      <c r="B2865" s="158"/>
      <c r="C2865" s="199" t="s">
        <v>2458</v>
      </c>
      <c r="D2865" s="189"/>
      <c r="E2865" s="190">
        <v>0.20699999999999999</v>
      </c>
      <c r="F2865" s="159"/>
      <c r="G2865" s="159"/>
      <c r="H2865" s="159"/>
      <c r="I2865" s="159"/>
      <c r="J2865" s="159"/>
      <c r="K2865" s="159"/>
      <c r="L2865" s="159"/>
      <c r="M2865" s="159"/>
      <c r="N2865" s="159"/>
      <c r="O2865" s="159"/>
      <c r="P2865" s="159"/>
      <c r="Q2865" s="159"/>
      <c r="R2865" s="159"/>
      <c r="S2865" s="159"/>
      <c r="T2865" s="159"/>
      <c r="U2865" s="159"/>
      <c r="V2865" s="159"/>
      <c r="W2865" s="159"/>
      <c r="X2865" s="159"/>
      <c r="Y2865" s="150"/>
      <c r="Z2865" s="150"/>
      <c r="AA2865" s="150"/>
      <c r="AB2865" s="150"/>
      <c r="AC2865" s="150"/>
      <c r="AD2865" s="150"/>
      <c r="AE2865" s="150"/>
      <c r="AF2865" s="150"/>
      <c r="AG2865" s="150" t="s">
        <v>247</v>
      </c>
      <c r="AH2865" s="150">
        <v>7</v>
      </c>
      <c r="AI2865" s="150"/>
      <c r="AJ2865" s="150"/>
      <c r="AK2865" s="150"/>
      <c r="AL2865" s="150"/>
      <c r="AM2865" s="150"/>
      <c r="AN2865" s="150"/>
      <c r="AO2865" s="150"/>
      <c r="AP2865" s="150"/>
      <c r="AQ2865" s="150"/>
      <c r="AR2865" s="150"/>
      <c r="AS2865" s="150"/>
      <c r="AT2865" s="150"/>
      <c r="AU2865" s="150"/>
      <c r="AV2865" s="150"/>
      <c r="AW2865" s="150"/>
      <c r="AX2865" s="150"/>
      <c r="AY2865" s="150"/>
      <c r="AZ2865" s="150"/>
      <c r="BA2865" s="150"/>
      <c r="BB2865" s="150"/>
      <c r="BC2865" s="150"/>
      <c r="BD2865" s="150"/>
      <c r="BE2865" s="150"/>
      <c r="BF2865" s="150"/>
      <c r="BG2865" s="150"/>
      <c r="BH2865" s="150"/>
    </row>
    <row r="2866" spans="1:60" outlineLevel="1" x14ac:dyDescent="0.2">
      <c r="A2866" s="157"/>
      <c r="B2866" s="158"/>
      <c r="C2866" s="199" t="s">
        <v>2459</v>
      </c>
      <c r="D2866" s="189"/>
      <c r="E2866" s="190">
        <v>3.77352</v>
      </c>
      <c r="F2866" s="159"/>
      <c r="G2866" s="159"/>
      <c r="H2866" s="159"/>
      <c r="I2866" s="159"/>
      <c r="J2866" s="159"/>
      <c r="K2866" s="159"/>
      <c r="L2866" s="159"/>
      <c r="M2866" s="159"/>
      <c r="N2866" s="159"/>
      <c r="O2866" s="159"/>
      <c r="P2866" s="159"/>
      <c r="Q2866" s="159"/>
      <c r="R2866" s="159"/>
      <c r="S2866" s="159"/>
      <c r="T2866" s="159"/>
      <c r="U2866" s="159"/>
      <c r="V2866" s="159"/>
      <c r="W2866" s="159"/>
      <c r="X2866" s="159"/>
      <c r="Y2866" s="150"/>
      <c r="Z2866" s="150"/>
      <c r="AA2866" s="150"/>
      <c r="AB2866" s="150"/>
      <c r="AC2866" s="150"/>
      <c r="AD2866" s="150"/>
      <c r="AE2866" s="150"/>
      <c r="AF2866" s="150"/>
      <c r="AG2866" s="150" t="s">
        <v>247</v>
      </c>
      <c r="AH2866" s="150">
        <v>7</v>
      </c>
      <c r="AI2866" s="150"/>
      <c r="AJ2866" s="150"/>
      <c r="AK2866" s="150"/>
      <c r="AL2866" s="150"/>
      <c r="AM2866" s="150"/>
      <c r="AN2866" s="150"/>
      <c r="AO2866" s="150"/>
      <c r="AP2866" s="150"/>
      <c r="AQ2866" s="150"/>
      <c r="AR2866" s="150"/>
      <c r="AS2866" s="150"/>
      <c r="AT2866" s="150"/>
      <c r="AU2866" s="150"/>
      <c r="AV2866" s="150"/>
      <c r="AW2866" s="150"/>
      <c r="AX2866" s="150"/>
      <c r="AY2866" s="150"/>
      <c r="AZ2866" s="150"/>
      <c r="BA2866" s="150"/>
      <c r="BB2866" s="150"/>
      <c r="BC2866" s="150"/>
      <c r="BD2866" s="150"/>
      <c r="BE2866" s="150"/>
      <c r="BF2866" s="150"/>
      <c r="BG2866" s="150"/>
      <c r="BH2866" s="150"/>
    </row>
    <row r="2867" spans="1:60" outlineLevel="1" x14ac:dyDescent="0.2">
      <c r="A2867" s="157"/>
      <c r="B2867" s="158"/>
      <c r="C2867" s="199" t="s">
        <v>2460</v>
      </c>
      <c r="D2867" s="189"/>
      <c r="E2867" s="190">
        <v>1.5308999999999999</v>
      </c>
      <c r="F2867" s="159"/>
      <c r="G2867" s="159"/>
      <c r="H2867" s="159"/>
      <c r="I2867" s="159"/>
      <c r="J2867" s="159"/>
      <c r="K2867" s="159"/>
      <c r="L2867" s="159"/>
      <c r="M2867" s="159"/>
      <c r="N2867" s="159"/>
      <c r="O2867" s="159"/>
      <c r="P2867" s="159"/>
      <c r="Q2867" s="159"/>
      <c r="R2867" s="159"/>
      <c r="S2867" s="159"/>
      <c r="T2867" s="159"/>
      <c r="U2867" s="159"/>
      <c r="V2867" s="159"/>
      <c r="W2867" s="159"/>
      <c r="X2867" s="159"/>
      <c r="Y2867" s="150"/>
      <c r="Z2867" s="150"/>
      <c r="AA2867" s="150"/>
      <c r="AB2867" s="150"/>
      <c r="AC2867" s="150"/>
      <c r="AD2867" s="150"/>
      <c r="AE2867" s="150"/>
      <c r="AF2867" s="150"/>
      <c r="AG2867" s="150" t="s">
        <v>247</v>
      </c>
      <c r="AH2867" s="150">
        <v>7</v>
      </c>
      <c r="AI2867" s="150"/>
      <c r="AJ2867" s="150"/>
      <c r="AK2867" s="150"/>
      <c r="AL2867" s="150"/>
      <c r="AM2867" s="150"/>
      <c r="AN2867" s="150"/>
      <c r="AO2867" s="150"/>
      <c r="AP2867" s="150"/>
      <c r="AQ2867" s="150"/>
      <c r="AR2867" s="150"/>
      <c r="AS2867" s="150"/>
      <c r="AT2867" s="150"/>
      <c r="AU2867" s="150"/>
      <c r="AV2867" s="150"/>
      <c r="AW2867" s="150"/>
      <c r="AX2867" s="150"/>
      <c r="AY2867" s="150"/>
      <c r="AZ2867" s="150"/>
      <c r="BA2867" s="150"/>
      <c r="BB2867" s="150"/>
      <c r="BC2867" s="150"/>
      <c r="BD2867" s="150"/>
      <c r="BE2867" s="150"/>
      <c r="BF2867" s="150"/>
      <c r="BG2867" s="150"/>
      <c r="BH2867" s="150"/>
    </row>
    <row r="2868" spans="1:60" outlineLevel="1" x14ac:dyDescent="0.2">
      <c r="A2868" s="157"/>
      <c r="B2868" s="158"/>
      <c r="C2868" s="199" t="s">
        <v>2461</v>
      </c>
      <c r="D2868" s="189"/>
      <c r="E2868" s="190">
        <v>7.5600000000000001E-2</v>
      </c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  <c r="S2868" s="159"/>
      <c r="T2868" s="159"/>
      <c r="U2868" s="159"/>
      <c r="V2868" s="159"/>
      <c r="W2868" s="159"/>
      <c r="X2868" s="159"/>
      <c r="Y2868" s="150"/>
      <c r="Z2868" s="150"/>
      <c r="AA2868" s="150"/>
      <c r="AB2868" s="150"/>
      <c r="AC2868" s="150"/>
      <c r="AD2868" s="150"/>
      <c r="AE2868" s="150"/>
      <c r="AF2868" s="150"/>
      <c r="AG2868" s="150" t="s">
        <v>247</v>
      </c>
      <c r="AH2868" s="150">
        <v>7</v>
      </c>
      <c r="AI2868" s="150"/>
      <c r="AJ2868" s="150"/>
      <c r="AK2868" s="150"/>
      <c r="AL2868" s="150"/>
      <c r="AM2868" s="150"/>
      <c r="AN2868" s="150"/>
      <c r="AO2868" s="150"/>
      <c r="AP2868" s="150"/>
      <c r="AQ2868" s="150"/>
      <c r="AR2868" s="150"/>
      <c r="AS2868" s="150"/>
      <c r="AT2868" s="150"/>
      <c r="AU2868" s="150"/>
      <c r="AV2868" s="150"/>
      <c r="AW2868" s="150"/>
      <c r="AX2868" s="150"/>
      <c r="AY2868" s="150"/>
      <c r="AZ2868" s="150"/>
      <c r="BA2868" s="150"/>
      <c r="BB2868" s="150"/>
      <c r="BC2868" s="150"/>
      <c r="BD2868" s="150"/>
      <c r="BE2868" s="150"/>
      <c r="BF2868" s="150"/>
      <c r="BG2868" s="150"/>
      <c r="BH2868" s="150"/>
    </row>
    <row r="2869" spans="1:60" outlineLevel="1" x14ac:dyDescent="0.2">
      <c r="A2869" s="157"/>
      <c r="B2869" s="158"/>
      <c r="C2869" s="199" t="s">
        <v>2462</v>
      </c>
      <c r="D2869" s="189"/>
      <c r="E2869" s="190">
        <v>2.7E-2</v>
      </c>
      <c r="F2869" s="159"/>
      <c r="G2869" s="159"/>
      <c r="H2869" s="159"/>
      <c r="I2869" s="159"/>
      <c r="J2869" s="159"/>
      <c r="K2869" s="159"/>
      <c r="L2869" s="159"/>
      <c r="M2869" s="159"/>
      <c r="N2869" s="159"/>
      <c r="O2869" s="159"/>
      <c r="P2869" s="159"/>
      <c r="Q2869" s="159"/>
      <c r="R2869" s="159"/>
      <c r="S2869" s="159"/>
      <c r="T2869" s="159"/>
      <c r="U2869" s="159"/>
      <c r="V2869" s="159"/>
      <c r="W2869" s="159"/>
      <c r="X2869" s="159"/>
      <c r="Y2869" s="150"/>
      <c r="Z2869" s="150"/>
      <c r="AA2869" s="150"/>
      <c r="AB2869" s="150"/>
      <c r="AC2869" s="150"/>
      <c r="AD2869" s="150"/>
      <c r="AE2869" s="150"/>
      <c r="AF2869" s="150"/>
      <c r="AG2869" s="150" t="s">
        <v>247</v>
      </c>
      <c r="AH2869" s="150">
        <v>7</v>
      </c>
      <c r="AI2869" s="150"/>
      <c r="AJ2869" s="150"/>
      <c r="AK2869" s="150"/>
      <c r="AL2869" s="150"/>
      <c r="AM2869" s="150"/>
      <c r="AN2869" s="150"/>
      <c r="AO2869" s="150"/>
      <c r="AP2869" s="150"/>
      <c r="AQ2869" s="150"/>
      <c r="AR2869" s="150"/>
      <c r="AS2869" s="150"/>
      <c r="AT2869" s="150"/>
      <c r="AU2869" s="150"/>
      <c r="AV2869" s="150"/>
      <c r="AW2869" s="150"/>
      <c r="AX2869" s="150"/>
      <c r="AY2869" s="150"/>
      <c r="AZ2869" s="150"/>
      <c r="BA2869" s="150"/>
      <c r="BB2869" s="150"/>
      <c r="BC2869" s="150"/>
      <c r="BD2869" s="150"/>
      <c r="BE2869" s="150"/>
      <c r="BF2869" s="150"/>
      <c r="BG2869" s="150"/>
      <c r="BH2869" s="150"/>
    </row>
    <row r="2870" spans="1:60" outlineLevel="1" x14ac:dyDescent="0.2">
      <c r="A2870" s="157"/>
      <c r="B2870" s="158"/>
      <c r="C2870" s="199" t="s">
        <v>2463</v>
      </c>
      <c r="D2870" s="189"/>
      <c r="E2870" s="190">
        <v>0.72</v>
      </c>
      <c r="F2870" s="159"/>
      <c r="G2870" s="159"/>
      <c r="H2870" s="159"/>
      <c r="I2870" s="159"/>
      <c r="J2870" s="159"/>
      <c r="K2870" s="159"/>
      <c r="L2870" s="159"/>
      <c r="M2870" s="159"/>
      <c r="N2870" s="159"/>
      <c r="O2870" s="159"/>
      <c r="P2870" s="159"/>
      <c r="Q2870" s="159"/>
      <c r="R2870" s="159"/>
      <c r="S2870" s="159"/>
      <c r="T2870" s="159"/>
      <c r="U2870" s="159"/>
      <c r="V2870" s="159"/>
      <c r="W2870" s="159"/>
      <c r="X2870" s="159"/>
      <c r="Y2870" s="150"/>
      <c r="Z2870" s="150"/>
      <c r="AA2870" s="150"/>
      <c r="AB2870" s="150"/>
      <c r="AC2870" s="150"/>
      <c r="AD2870" s="150"/>
      <c r="AE2870" s="150"/>
      <c r="AF2870" s="150"/>
      <c r="AG2870" s="150" t="s">
        <v>247</v>
      </c>
      <c r="AH2870" s="150">
        <v>7</v>
      </c>
      <c r="AI2870" s="150"/>
      <c r="AJ2870" s="150"/>
      <c r="AK2870" s="150"/>
      <c r="AL2870" s="150"/>
      <c r="AM2870" s="150"/>
      <c r="AN2870" s="150"/>
      <c r="AO2870" s="150"/>
      <c r="AP2870" s="150"/>
      <c r="AQ2870" s="150"/>
      <c r="AR2870" s="150"/>
      <c r="AS2870" s="150"/>
      <c r="AT2870" s="150"/>
      <c r="AU2870" s="150"/>
      <c r="AV2870" s="150"/>
      <c r="AW2870" s="150"/>
      <c r="AX2870" s="150"/>
      <c r="AY2870" s="150"/>
      <c r="AZ2870" s="150"/>
      <c r="BA2870" s="150"/>
      <c r="BB2870" s="150"/>
      <c r="BC2870" s="150"/>
      <c r="BD2870" s="150"/>
      <c r="BE2870" s="150"/>
      <c r="BF2870" s="150"/>
      <c r="BG2870" s="150"/>
      <c r="BH2870" s="150"/>
    </row>
    <row r="2871" spans="1:60" outlineLevel="1" x14ac:dyDescent="0.2">
      <c r="A2871" s="157"/>
      <c r="B2871" s="158"/>
      <c r="C2871" s="199" t="s">
        <v>2464</v>
      </c>
      <c r="D2871" s="189"/>
      <c r="E2871" s="190">
        <v>0.51732</v>
      </c>
      <c r="F2871" s="159"/>
      <c r="G2871" s="159"/>
      <c r="H2871" s="159"/>
      <c r="I2871" s="159"/>
      <c r="J2871" s="159"/>
      <c r="K2871" s="159"/>
      <c r="L2871" s="159"/>
      <c r="M2871" s="159"/>
      <c r="N2871" s="159"/>
      <c r="O2871" s="159"/>
      <c r="P2871" s="159"/>
      <c r="Q2871" s="159"/>
      <c r="R2871" s="159"/>
      <c r="S2871" s="159"/>
      <c r="T2871" s="159"/>
      <c r="U2871" s="159"/>
      <c r="V2871" s="159"/>
      <c r="W2871" s="159"/>
      <c r="X2871" s="159"/>
      <c r="Y2871" s="150"/>
      <c r="Z2871" s="150"/>
      <c r="AA2871" s="150"/>
      <c r="AB2871" s="150"/>
      <c r="AC2871" s="150"/>
      <c r="AD2871" s="150"/>
      <c r="AE2871" s="150"/>
      <c r="AF2871" s="150"/>
      <c r="AG2871" s="150" t="s">
        <v>247</v>
      </c>
      <c r="AH2871" s="150">
        <v>7</v>
      </c>
      <c r="AI2871" s="150"/>
      <c r="AJ2871" s="150"/>
      <c r="AK2871" s="150"/>
      <c r="AL2871" s="150"/>
      <c r="AM2871" s="150"/>
      <c r="AN2871" s="150"/>
      <c r="AO2871" s="150"/>
      <c r="AP2871" s="150"/>
      <c r="AQ2871" s="150"/>
      <c r="AR2871" s="150"/>
      <c r="AS2871" s="150"/>
      <c r="AT2871" s="150"/>
      <c r="AU2871" s="150"/>
      <c r="AV2871" s="150"/>
      <c r="AW2871" s="150"/>
      <c r="AX2871" s="150"/>
      <c r="AY2871" s="150"/>
      <c r="AZ2871" s="150"/>
      <c r="BA2871" s="150"/>
      <c r="BB2871" s="150"/>
      <c r="BC2871" s="150"/>
      <c r="BD2871" s="150"/>
      <c r="BE2871" s="150"/>
      <c r="BF2871" s="150"/>
      <c r="BG2871" s="150"/>
      <c r="BH2871" s="150"/>
    </row>
    <row r="2872" spans="1:60" outlineLevel="1" x14ac:dyDescent="0.2">
      <c r="A2872" s="157"/>
      <c r="B2872" s="158"/>
      <c r="C2872" s="199" t="s">
        <v>2465</v>
      </c>
      <c r="D2872" s="189"/>
      <c r="E2872" s="190">
        <v>3.2067299999999999</v>
      </c>
      <c r="F2872" s="159"/>
      <c r="G2872" s="159"/>
      <c r="H2872" s="159"/>
      <c r="I2872" s="159"/>
      <c r="J2872" s="159"/>
      <c r="K2872" s="159"/>
      <c r="L2872" s="159"/>
      <c r="M2872" s="159"/>
      <c r="N2872" s="159"/>
      <c r="O2872" s="159"/>
      <c r="P2872" s="159"/>
      <c r="Q2872" s="159"/>
      <c r="R2872" s="159"/>
      <c r="S2872" s="159"/>
      <c r="T2872" s="159"/>
      <c r="U2872" s="159"/>
      <c r="V2872" s="159"/>
      <c r="W2872" s="159"/>
      <c r="X2872" s="159"/>
      <c r="Y2872" s="150"/>
      <c r="Z2872" s="150"/>
      <c r="AA2872" s="150"/>
      <c r="AB2872" s="150"/>
      <c r="AC2872" s="150"/>
      <c r="AD2872" s="150"/>
      <c r="AE2872" s="150"/>
      <c r="AF2872" s="150"/>
      <c r="AG2872" s="150" t="s">
        <v>247</v>
      </c>
      <c r="AH2872" s="150">
        <v>7</v>
      </c>
      <c r="AI2872" s="150"/>
      <c r="AJ2872" s="150"/>
      <c r="AK2872" s="150"/>
      <c r="AL2872" s="150"/>
      <c r="AM2872" s="150"/>
      <c r="AN2872" s="150"/>
      <c r="AO2872" s="150"/>
      <c r="AP2872" s="150"/>
      <c r="AQ2872" s="150"/>
      <c r="AR2872" s="150"/>
      <c r="AS2872" s="150"/>
      <c r="AT2872" s="150"/>
      <c r="AU2872" s="150"/>
      <c r="AV2872" s="150"/>
      <c r="AW2872" s="150"/>
      <c r="AX2872" s="150"/>
      <c r="AY2872" s="150"/>
      <c r="AZ2872" s="150"/>
      <c r="BA2872" s="150"/>
      <c r="BB2872" s="150"/>
      <c r="BC2872" s="150"/>
      <c r="BD2872" s="150"/>
      <c r="BE2872" s="150"/>
      <c r="BF2872" s="150"/>
      <c r="BG2872" s="150"/>
      <c r="BH2872" s="150"/>
    </row>
    <row r="2873" spans="1:60" outlineLevel="1" x14ac:dyDescent="0.2">
      <c r="A2873" s="157"/>
      <c r="B2873" s="158"/>
      <c r="C2873" s="199" t="s">
        <v>2466</v>
      </c>
      <c r="D2873" s="189"/>
      <c r="E2873" s="190">
        <v>30.002089999999999</v>
      </c>
      <c r="F2873" s="159"/>
      <c r="G2873" s="159"/>
      <c r="H2873" s="159"/>
      <c r="I2873" s="159"/>
      <c r="J2873" s="159"/>
      <c r="K2873" s="159"/>
      <c r="L2873" s="159"/>
      <c r="M2873" s="159"/>
      <c r="N2873" s="159"/>
      <c r="O2873" s="159"/>
      <c r="P2873" s="159"/>
      <c r="Q2873" s="159"/>
      <c r="R2873" s="159"/>
      <c r="S2873" s="159"/>
      <c r="T2873" s="159"/>
      <c r="U2873" s="159"/>
      <c r="V2873" s="159"/>
      <c r="W2873" s="159"/>
      <c r="X2873" s="159"/>
      <c r="Y2873" s="150"/>
      <c r="Z2873" s="150"/>
      <c r="AA2873" s="150"/>
      <c r="AB2873" s="150"/>
      <c r="AC2873" s="150"/>
      <c r="AD2873" s="150"/>
      <c r="AE2873" s="150"/>
      <c r="AF2873" s="150"/>
      <c r="AG2873" s="150" t="s">
        <v>247</v>
      </c>
      <c r="AH2873" s="150">
        <v>7</v>
      </c>
      <c r="AI2873" s="150"/>
      <c r="AJ2873" s="150"/>
      <c r="AK2873" s="150"/>
      <c r="AL2873" s="150"/>
      <c r="AM2873" s="150"/>
      <c r="AN2873" s="150"/>
      <c r="AO2873" s="150"/>
      <c r="AP2873" s="150"/>
      <c r="AQ2873" s="150"/>
      <c r="AR2873" s="150"/>
      <c r="AS2873" s="150"/>
      <c r="AT2873" s="150"/>
      <c r="AU2873" s="150"/>
      <c r="AV2873" s="150"/>
      <c r="AW2873" s="150"/>
      <c r="AX2873" s="150"/>
      <c r="AY2873" s="150"/>
      <c r="AZ2873" s="150"/>
      <c r="BA2873" s="150"/>
      <c r="BB2873" s="150"/>
      <c r="BC2873" s="150"/>
      <c r="BD2873" s="150"/>
      <c r="BE2873" s="150"/>
      <c r="BF2873" s="150"/>
      <c r="BG2873" s="150"/>
      <c r="BH2873" s="150"/>
    </row>
    <row r="2874" spans="1:60" outlineLevel="1" x14ac:dyDescent="0.2">
      <c r="A2874" s="167">
        <v>465</v>
      </c>
      <c r="B2874" s="168" t="s">
        <v>2467</v>
      </c>
      <c r="C2874" s="184" t="s">
        <v>2468</v>
      </c>
      <c r="D2874" s="169" t="s">
        <v>368</v>
      </c>
      <c r="E2874" s="170">
        <v>0.32400000000000001</v>
      </c>
      <c r="F2874" s="171">
        <v>1375</v>
      </c>
      <c r="G2874" s="172">
        <f>ROUND(E2874*F2874,2)</f>
        <v>445.5</v>
      </c>
      <c r="H2874" s="171">
        <v>0</v>
      </c>
      <c r="I2874" s="172">
        <f>ROUND(E2874*H2874,2)</f>
        <v>0</v>
      </c>
      <c r="J2874" s="171">
        <v>1375</v>
      </c>
      <c r="K2874" s="172">
        <f>ROUND(E2874*J2874,2)</f>
        <v>445.5</v>
      </c>
      <c r="L2874" s="172">
        <v>21</v>
      </c>
      <c r="M2874" s="172">
        <f>G2874*(1+L2874/100)</f>
        <v>539.05499999999995</v>
      </c>
      <c r="N2874" s="172">
        <v>0</v>
      </c>
      <c r="O2874" s="172">
        <f>ROUND(E2874*N2874,2)</f>
        <v>0</v>
      </c>
      <c r="P2874" s="172">
        <v>0</v>
      </c>
      <c r="Q2874" s="172">
        <f>ROUND(E2874*P2874,2)</f>
        <v>0</v>
      </c>
      <c r="R2874" s="172" t="s">
        <v>1153</v>
      </c>
      <c r="S2874" s="172" t="s">
        <v>201</v>
      </c>
      <c r="T2874" s="173" t="s">
        <v>201</v>
      </c>
      <c r="U2874" s="159">
        <v>0</v>
      </c>
      <c r="V2874" s="159">
        <f>ROUND(E2874*U2874,2)</f>
        <v>0</v>
      </c>
      <c r="W2874" s="159"/>
      <c r="X2874" s="159" t="s">
        <v>242</v>
      </c>
      <c r="Y2874" s="150"/>
      <c r="Z2874" s="150"/>
      <c r="AA2874" s="150"/>
      <c r="AB2874" s="150"/>
      <c r="AC2874" s="150"/>
      <c r="AD2874" s="150"/>
      <c r="AE2874" s="150"/>
      <c r="AF2874" s="150"/>
      <c r="AG2874" s="150" t="s">
        <v>243</v>
      </c>
      <c r="AH2874" s="150"/>
      <c r="AI2874" s="150"/>
      <c r="AJ2874" s="150"/>
      <c r="AK2874" s="150"/>
      <c r="AL2874" s="150"/>
      <c r="AM2874" s="150"/>
      <c r="AN2874" s="150"/>
      <c r="AO2874" s="150"/>
      <c r="AP2874" s="150"/>
      <c r="AQ2874" s="150"/>
      <c r="AR2874" s="150"/>
      <c r="AS2874" s="150"/>
      <c r="AT2874" s="150"/>
      <c r="AU2874" s="150"/>
      <c r="AV2874" s="150"/>
      <c r="AW2874" s="150"/>
      <c r="AX2874" s="150"/>
      <c r="AY2874" s="150"/>
      <c r="AZ2874" s="150"/>
      <c r="BA2874" s="150"/>
      <c r="BB2874" s="150"/>
      <c r="BC2874" s="150"/>
      <c r="BD2874" s="150"/>
      <c r="BE2874" s="150"/>
      <c r="BF2874" s="150"/>
      <c r="BG2874" s="150"/>
      <c r="BH2874" s="150"/>
    </row>
    <row r="2875" spans="1:60" outlineLevel="1" x14ac:dyDescent="0.2">
      <c r="A2875" s="157"/>
      <c r="B2875" s="158"/>
      <c r="C2875" s="199" t="s">
        <v>2469</v>
      </c>
      <c r="D2875" s="189"/>
      <c r="E2875" s="190">
        <v>0.32400000000000001</v>
      </c>
      <c r="F2875" s="159"/>
      <c r="G2875" s="159"/>
      <c r="H2875" s="159"/>
      <c r="I2875" s="159"/>
      <c r="J2875" s="159"/>
      <c r="K2875" s="159"/>
      <c r="L2875" s="159"/>
      <c r="M2875" s="159"/>
      <c r="N2875" s="159"/>
      <c r="O2875" s="159"/>
      <c r="P2875" s="159"/>
      <c r="Q2875" s="159"/>
      <c r="R2875" s="159"/>
      <c r="S2875" s="159"/>
      <c r="T2875" s="159"/>
      <c r="U2875" s="159"/>
      <c r="V2875" s="159"/>
      <c r="W2875" s="159"/>
      <c r="X2875" s="159"/>
      <c r="Y2875" s="150"/>
      <c r="Z2875" s="150"/>
      <c r="AA2875" s="150"/>
      <c r="AB2875" s="150"/>
      <c r="AC2875" s="150"/>
      <c r="AD2875" s="150"/>
      <c r="AE2875" s="150"/>
      <c r="AF2875" s="150"/>
      <c r="AG2875" s="150" t="s">
        <v>247</v>
      </c>
      <c r="AH2875" s="150">
        <v>7</v>
      </c>
      <c r="AI2875" s="150"/>
      <c r="AJ2875" s="150"/>
      <c r="AK2875" s="150"/>
      <c r="AL2875" s="150"/>
      <c r="AM2875" s="150"/>
      <c r="AN2875" s="150"/>
      <c r="AO2875" s="150"/>
      <c r="AP2875" s="150"/>
      <c r="AQ2875" s="150"/>
      <c r="AR2875" s="150"/>
      <c r="AS2875" s="150"/>
      <c r="AT2875" s="150"/>
      <c r="AU2875" s="150"/>
      <c r="AV2875" s="150"/>
      <c r="AW2875" s="150"/>
      <c r="AX2875" s="150"/>
      <c r="AY2875" s="150"/>
      <c r="AZ2875" s="150"/>
      <c r="BA2875" s="150"/>
      <c r="BB2875" s="150"/>
      <c r="BC2875" s="150"/>
      <c r="BD2875" s="150"/>
      <c r="BE2875" s="150"/>
      <c r="BF2875" s="150"/>
      <c r="BG2875" s="150"/>
      <c r="BH2875" s="150"/>
    </row>
    <row r="2876" spans="1:60" outlineLevel="1" x14ac:dyDescent="0.2">
      <c r="A2876" s="167">
        <v>466</v>
      </c>
      <c r="B2876" s="168" t="s">
        <v>2470</v>
      </c>
      <c r="C2876" s="184" t="s">
        <v>2471</v>
      </c>
      <c r="D2876" s="169" t="s">
        <v>368</v>
      </c>
      <c r="E2876" s="170">
        <v>3.46624</v>
      </c>
      <c r="F2876" s="171">
        <v>1375</v>
      </c>
      <c r="G2876" s="172">
        <f>ROUND(E2876*F2876,2)</f>
        <v>4766.08</v>
      </c>
      <c r="H2876" s="171">
        <v>0</v>
      </c>
      <c r="I2876" s="172">
        <f>ROUND(E2876*H2876,2)</f>
        <v>0</v>
      </c>
      <c r="J2876" s="171">
        <v>1375</v>
      </c>
      <c r="K2876" s="172">
        <f>ROUND(E2876*J2876,2)</f>
        <v>4766.08</v>
      </c>
      <c r="L2876" s="172">
        <v>21</v>
      </c>
      <c r="M2876" s="172">
        <f>G2876*(1+L2876/100)</f>
        <v>5766.9567999999999</v>
      </c>
      <c r="N2876" s="172">
        <v>0</v>
      </c>
      <c r="O2876" s="172">
        <f>ROUND(E2876*N2876,2)</f>
        <v>0</v>
      </c>
      <c r="P2876" s="172">
        <v>0</v>
      </c>
      <c r="Q2876" s="172">
        <f>ROUND(E2876*P2876,2)</f>
        <v>0</v>
      </c>
      <c r="R2876" s="172" t="s">
        <v>1153</v>
      </c>
      <c r="S2876" s="172" t="s">
        <v>201</v>
      </c>
      <c r="T2876" s="173" t="s">
        <v>201</v>
      </c>
      <c r="U2876" s="159">
        <v>0</v>
      </c>
      <c r="V2876" s="159">
        <f>ROUND(E2876*U2876,2)</f>
        <v>0</v>
      </c>
      <c r="W2876" s="159"/>
      <c r="X2876" s="159" t="s">
        <v>242</v>
      </c>
      <c r="Y2876" s="150"/>
      <c r="Z2876" s="150"/>
      <c r="AA2876" s="150"/>
      <c r="AB2876" s="150"/>
      <c r="AC2876" s="150"/>
      <c r="AD2876" s="150"/>
      <c r="AE2876" s="150"/>
      <c r="AF2876" s="150"/>
      <c r="AG2876" s="150" t="s">
        <v>243</v>
      </c>
      <c r="AH2876" s="150"/>
      <c r="AI2876" s="150"/>
      <c r="AJ2876" s="150"/>
      <c r="AK2876" s="150"/>
      <c r="AL2876" s="150"/>
      <c r="AM2876" s="150"/>
      <c r="AN2876" s="150"/>
      <c r="AO2876" s="150"/>
      <c r="AP2876" s="150"/>
      <c r="AQ2876" s="150"/>
      <c r="AR2876" s="150"/>
      <c r="AS2876" s="150"/>
      <c r="AT2876" s="150"/>
      <c r="AU2876" s="150"/>
      <c r="AV2876" s="150"/>
      <c r="AW2876" s="150"/>
      <c r="AX2876" s="150"/>
      <c r="AY2876" s="150"/>
      <c r="AZ2876" s="150"/>
      <c r="BA2876" s="150"/>
      <c r="BB2876" s="150"/>
      <c r="BC2876" s="150"/>
      <c r="BD2876" s="150"/>
      <c r="BE2876" s="150"/>
      <c r="BF2876" s="150"/>
      <c r="BG2876" s="150"/>
      <c r="BH2876" s="150"/>
    </row>
    <row r="2877" spans="1:60" outlineLevel="1" x14ac:dyDescent="0.2">
      <c r="A2877" s="157"/>
      <c r="B2877" s="158"/>
      <c r="C2877" s="199" t="s">
        <v>2472</v>
      </c>
      <c r="D2877" s="189"/>
      <c r="E2877" s="190">
        <v>1.0758000000000001</v>
      </c>
      <c r="F2877" s="159"/>
      <c r="G2877" s="159"/>
      <c r="H2877" s="159"/>
      <c r="I2877" s="159"/>
      <c r="J2877" s="159"/>
      <c r="K2877" s="159"/>
      <c r="L2877" s="159"/>
      <c r="M2877" s="159"/>
      <c r="N2877" s="159"/>
      <c r="O2877" s="159"/>
      <c r="P2877" s="159"/>
      <c r="Q2877" s="159"/>
      <c r="R2877" s="159"/>
      <c r="S2877" s="159"/>
      <c r="T2877" s="159"/>
      <c r="U2877" s="159"/>
      <c r="V2877" s="159"/>
      <c r="W2877" s="159"/>
      <c r="X2877" s="159"/>
      <c r="Y2877" s="150"/>
      <c r="Z2877" s="150"/>
      <c r="AA2877" s="150"/>
      <c r="AB2877" s="150"/>
      <c r="AC2877" s="150"/>
      <c r="AD2877" s="150"/>
      <c r="AE2877" s="150"/>
      <c r="AF2877" s="150"/>
      <c r="AG2877" s="150" t="s">
        <v>247</v>
      </c>
      <c r="AH2877" s="150">
        <v>7</v>
      </c>
      <c r="AI2877" s="150"/>
      <c r="AJ2877" s="150"/>
      <c r="AK2877" s="150"/>
      <c r="AL2877" s="150"/>
      <c r="AM2877" s="150"/>
      <c r="AN2877" s="150"/>
      <c r="AO2877" s="150"/>
      <c r="AP2877" s="150"/>
      <c r="AQ2877" s="150"/>
      <c r="AR2877" s="150"/>
      <c r="AS2877" s="150"/>
      <c r="AT2877" s="150"/>
      <c r="AU2877" s="150"/>
      <c r="AV2877" s="150"/>
      <c r="AW2877" s="150"/>
      <c r="AX2877" s="150"/>
      <c r="AY2877" s="150"/>
      <c r="AZ2877" s="150"/>
      <c r="BA2877" s="150"/>
      <c r="BB2877" s="150"/>
      <c r="BC2877" s="150"/>
      <c r="BD2877" s="150"/>
      <c r="BE2877" s="150"/>
      <c r="BF2877" s="150"/>
      <c r="BG2877" s="150"/>
      <c r="BH2877" s="150"/>
    </row>
    <row r="2878" spans="1:60" outlineLevel="1" x14ac:dyDescent="0.2">
      <c r="A2878" s="157"/>
      <c r="B2878" s="158"/>
      <c r="C2878" s="199" t="s">
        <v>2473</v>
      </c>
      <c r="D2878" s="189"/>
      <c r="E2878" s="190">
        <v>2.3904399999999999</v>
      </c>
      <c r="F2878" s="159"/>
      <c r="G2878" s="159"/>
      <c r="H2878" s="159"/>
      <c r="I2878" s="159"/>
      <c r="J2878" s="159"/>
      <c r="K2878" s="159"/>
      <c r="L2878" s="159"/>
      <c r="M2878" s="159"/>
      <c r="N2878" s="159"/>
      <c r="O2878" s="159"/>
      <c r="P2878" s="159"/>
      <c r="Q2878" s="159"/>
      <c r="R2878" s="159"/>
      <c r="S2878" s="159"/>
      <c r="T2878" s="159"/>
      <c r="U2878" s="159"/>
      <c r="V2878" s="159"/>
      <c r="W2878" s="159"/>
      <c r="X2878" s="159"/>
      <c r="Y2878" s="150"/>
      <c r="Z2878" s="150"/>
      <c r="AA2878" s="150"/>
      <c r="AB2878" s="150"/>
      <c r="AC2878" s="150"/>
      <c r="AD2878" s="150"/>
      <c r="AE2878" s="150"/>
      <c r="AF2878" s="150"/>
      <c r="AG2878" s="150" t="s">
        <v>247</v>
      </c>
      <c r="AH2878" s="150">
        <v>7</v>
      </c>
      <c r="AI2878" s="150"/>
      <c r="AJ2878" s="150"/>
      <c r="AK2878" s="150"/>
      <c r="AL2878" s="150"/>
      <c r="AM2878" s="150"/>
      <c r="AN2878" s="150"/>
      <c r="AO2878" s="150"/>
      <c r="AP2878" s="150"/>
      <c r="AQ2878" s="150"/>
      <c r="AR2878" s="150"/>
      <c r="AS2878" s="150"/>
      <c r="AT2878" s="150"/>
      <c r="AU2878" s="150"/>
      <c r="AV2878" s="150"/>
      <c r="AW2878" s="150"/>
      <c r="AX2878" s="150"/>
      <c r="AY2878" s="150"/>
      <c r="AZ2878" s="150"/>
      <c r="BA2878" s="150"/>
      <c r="BB2878" s="150"/>
      <c r="BC2878" s="150"/>
      <c r="BD2878" s="150"/>
      <c r="BE2878" s="150"/>
      <c r="BF2878" s="150"/>
      <c r="BG2878" s="150"/>
      <c r="BH2878" s="150"/>
    </row>
    <row r="2879" spans="1:60" outlineLevel="1" x14ac:dyDescent="0.2">
      <c r="A2879" s="167">
        <v>467</v>
      </c>
      <c r="B2879" s="168" t="s">
        <v>2474</v>
      </c>
      <c r="C2879" s="184" t="s">
        <v>2475</v>
      </c>
      <c r="D2879" s="169" t="s">
        <v>368</v>
      </c>
      <c r="E2879" s="170">
        <v>2.8600000000000001E-3</v>
      </c>
      <c r="F2879" s="171">
        <v>2175</v>
      </c>
      <c r="G2879" s="172">
        <f>ROUND(E2879*F2879,2)</f>
        <v>6.22</v>
      </c>
      <c r="H2879" s="171">
        <v>0</v>
      </c>
      <c r="I2879" s="172">
        <f>ROUND(E2879*H2879,2)</f>
        <v>0</v>
      </c>
      <c r="J2879" s="171">
        <v>2175</v>
      </c>
      <c r="K2879" s="172">
        <f>ROUND(E2879*J2879,2)</f>
        <v>6.22</v>
      </c>
      <c r="L2879" s="172">
        <v>21</v>
      </c>
      <c r="M2879" s="172">
        <f>G2879*(1+L2879/100)</f>
        <v>7.5261999999999993</v>
      </c>
      <c r="N2879" s="172">
        <v>0</v>
      </c>
      <c r="O2879" s="172">
        <f>ROUND(E2879*N2879,2)</f>
        <v>0</v>
      </c>
      <c r="P2879" s="172">
        <v>0</v>
      </c>
      <c r="Q2879" s="172">
        <f>ROUND(E2879*P2879,2)</f>
        <v>0</v>
      </c>
      <c r="R2879" s="172" t="s">
        <v>1153</v>
      </c>
      <c r="S2879" s="172" t="s">
        <v>201</v>
      </c>
      <c r="T2879" s="173" t="s">
        <v>201</v>
      </c>
      <c r="U2879" s="159">
        <v>0</v>
      </c>
      <c r="V2879" s="159">
        <f>ROUND(E2879*U2879,2)</f>
        <v>0</v>
      </c>
      <c r="W2879" s="159"/>
      <c r="X2879" s="159" t="s">
        <v>242</v>
      </c>
      <c r="Y2879" s="150"/>
      <c r="Z2879" s="150"/>
      <c r="AA2879" s="150"/>
      <c r="AB2879" s="150"/>
      <c r="AC2879" s="150"/>
      <c r="AD2879" s="150"/>
      <c r="AE2879" s="150"/>
      <c r="AF2879" s="150"/>
      <c r="AG2879" s="150" t="s">
        <v>243</v>
      </c>
      <c r="AH2879" s="150"/>
      <c r="AI2879" s="150"/>
      <c r="AJ2879" s="150"/>
      <c r="AK2879" s="150"/>
      <c r="AL2879" s="150"/>
      <c r="AM2879" s="150"/>
      <c r="AN2879" s="150"/>
      <c r="AO2879" s="150"/>
      <c r="AP2879" s="150"/>
      <c r="AQ2879" s="150"/>
      <c r="AR2879" s="150"/>
      <c r="AS2879" s="150"/>
      <c r="AT2879" s="150"/>
      <c r="AU2879" s="150"/>
      <c r="AV2879" s="150"/>
      <c r="AW2879" s="150"/>
      <c r="AX2879" s="150"/>
      <c r="AY2879" s="150"/>
      <c r="AZ2879" s="150"/>
      <c r="BA2879" s="150"/>
      <c r="BB2879" s="150"/>
      <c r="BC2879" s="150"/>
      <c r="BD2879" s="150"/>
      <c r="BE2879" s="150"/>
      <c r="BF2879" s="150"/>
      <c r="BG2879" s="150"/>
      <c r="BH2879" s="150"/>
    </row>
    <row r="2880" spans="1:60" outlineLevel="1" x14ac:dyDescent="0.2">
      <c r="A2880" s="157"/>
      <c r="B2880" s="158"/>
      <c r="C2880" s="199" t="s">
        <v>2476</v>
      </c>
      <c r="D2880" s="189"/>
      <c r="E2880" s="190">
        <v>2.8600000000000001E-3</v>
      </c>
      <c r="F2880" s="159"/>
      <c r="G2880" s="159"/>
      <c r="H2880" s="159"/>
      <c r="I2880" s="159"/>
      <c r="J2880" s="159"/>
      <c r="K2880" s="159"/>
      <c r="L2880" s="159"/>
      <c r="M2880" s="159"/>
      <c r="N2880" s="159"/>
      <c r="O2880" s="159"/>
      <c r="P2880" s="159"/>
      <c r="Q2880" s="159"/>
      <c r="R2880" s="159"/>
      <c r="S2880" s="159"/>
      <c r="T2880" s="159"/>
      <c r="U2880" s="159"/>
      <c r="V2880" s="159"/>
      <c r="W2880" s="159"/>
      <c r="X2880" s="159"/>
      <c r="Y2880" s="150"/>
      <c r="Z2880" s="150"/>
      <c r="AA2880" s="150"/>
      <c r="AB2880" s="150"/>
      <c r="AC2880" s="150"/>
      <c r="AD2880" s="150"/>
      <c r="AE2880" s="150"/>
      <c r="AF2880" s="150"/>
      <c r="AG2880" s="150" t="s">
        <v>247</v>
      </c>
      <c r="AH2880" s="150">
        <v>7</v>
      </c>
      <c r="AI2880" s="150"/>
      <c r="AJ2880" s="150"/>
      <c r="AK2880" s="150"/>
      <c r="AL2880" s="150"/>
      <c r="AM2880" s="150"/>
      <c r="AN2880" s="150"/>
      <c r="AO2880" s="150"/>
      <c r="AP2880" s="150"/>
      <c r="AQ2880" s="150"/>
      <c r="AR2880" s="150"/>
      <c r="AS2880" s="150"/>
      <c r="AT2880" s="150"/>
      <c r="AU2880" s="150"/>
      <c r="AV2880" s="150"/>
      <c r="AW2880" s="150"/>
      <c r="AX2880" s="150"/>
      <c r="AY2880" s="150"/>
      <c r="AZ2880" s="150"/>
      <c r="BA2880" s="150"/>
      <c r="BB2880" s="150"/>
      <c r="BC2880" s="150"/>
      <c r="BD2880" s="150"/>
      <c r="BE2880" s="150"/>
      <c r="BF2880" s="150"/>
      <c r="BG2880" s="150"/>
      <c r="BH2880" s="150"/>
    </row>
    <row r="2881" spans="1:60" outlineLevel="1" x14ac:dyDescent="0.2">
      <c r="A2881" s="167">
        <v>468</v>
      </c>
      <c r="B2881" s="168" t="s">
        <v>2477</v>
      </c>
      <c r="C2881" s="184" t="s">
        <v>2478</v>
      </c>
      <c r="D2881" s="169" t="s">
        <v>368</v>
      </c>
      <c r="E2881" s="170">
        <v>0.49053000000000002</v>
      </c>
      <c r="F2881" s="171">
        <v>2175</v>
      </c>
      <c r="G2881" s="172">
        <f>ROUND(E2881*F2881,2)</f>
        <v>1066.9000000000001</v>
      </c>
      <c r="H2881" s="171">
        <v>0</v>
      </c>
      <c r="I2881" s="172">
        <f>ROUND(E2881*H2881,2)</f>
        <v>0</v>
      </c>
      <c r="J2881" s="171">
        <v>2175</v>
      </c>
      <c r="K2881" s="172">
        <f>ROUND(E2881*J2881,2)</f>
        <v>1066.9000000000001</v>
      </c>
      <c r="L2881" s="172">
        <v>21</v>
      </c>
      <c r="M2881" s="172">
        <f>G2881*(1+L2881/100)</f>
        <v>1290.9490000000001</v>
      </c>
      <c r="N2881" s="172">
        <v>0</v>
      </c>
      <c r="O2881" s="172">
        <f>ROUND(E2881*N2881,2)</f>
        <v>0</v>
      </c>
      <c r="P2881" s="172">
        <v>0</v>
      </c>
      <c r="Q2881" s="172">
        <f>ROUND(E2881*P2881,2)</f>
        <v>0</v>
      </c>
      <c r="R2881" s="172" t="s">
        <v>1153</v>
      </c>
      <c r="S2881" s="172" t="s">
        <v>201</v>
      </c>
      <c r="T2881" s="173" t="s">
        <v>201</v>
      </c>
      <c r="U2881" s="159">
        <v>0</v>
      </c>
      <c r="V2881" s="159">
        <f>ROUND(E2881*U2881,2)</f>
        <v>0</v>
      </c>
      <c r="W2881" s="159"/>
      <c r="X2881" s="159" t="s">
        <v>242</v>
      </c>
      <c r="Y2881" s="150"/>
      <c r="Z2881" s="150"/>
      <c r="AA2881" s="150"/>
      <c r="AB2881" s="150"/>
      <c r="AC2881" s="150"/>
      <c r="AD2881" s="150"/>
      <c r="AE2881" s="150"/>
      <c r="AF2881" s="150"/>
      <c r="AG2881" s="150" t="s">
        <v>243</v>
      </c>
      <c r="AH2881" s="150"/>
      <c r="AI2881" s="150"/>
      <c r="AJ2881" s="150"/>
      <c r="AK2881" s="150"/>
      <c r="AL2881" s="150"/>
      <c r="AM2881" s="150"/>
      <c r="AN2881" s="150"/>
      <c r="AO2881" s="150"/>
      <c r="AP2881" s="150"/>
      <c r="AQ2881" s="150"/>
      <c r="AR2881" s="150"/>
      <c r="AS2881" s="150"/>
      <c r="AT2881" s="150"/>
      <c r="AU2881" s="150"/>
      <c r="AV2881" s="150"/>
      <c r="AW2881" s="150"/>
      <c r="AX2881" s="150"/>
      <c r="AY2881" s="150"/>
      <c r="AZ2881" s="150"/>
      <c r="BA2881" s="150"/>
      <c r="BB2881" s="150"/>
      <c r="BC2881" s="150"/>
      <c r="BD2881" s="150"/>
      <c r="BE2881" s="150"/>
      <c r="BF2881" s="150"/>
      <c r="BG2881" s="150"/>
      <c r="BH2881" s="150"/>
    </row>
    <row r="2882" spans="1:60" outlineLevel="1" x14ac:dyDescent="0.2">
      <c r="A2882" s="157"/>
      <c r="B2882" s="158"/>
      <c r="C2882" s="199" t="s">
        <v>2479</v>
      </c>
      <c r="D2882" s="189"/>
      <c r="E2882" s="190">
        <v>0.37764999999999999</v>
      </c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  <c r="S2882" s="159"/>
      <c r="T2882" s="159"/>
      <c r="U2882" s="159"/>
      <c r="V2882" s="159"/>
      <c r="W2882" s="159"/>
      <c r="X2882" s="159"/>
      <c r="Y2882" s="150"/>
      <c r="Z2882" s="150"/>
      <c r="AA2882" s="150"/>
      <c r="AB2882" s="150"/>
      <c r="AC2882" s="150"/>
      <c r="AD2882" s="150"/>
      <c r="AE2882" s="150"/>
      <c r="AF2882" s="150"/>
      <c r="AG2882" s="150" t="s">
        <v>247</v>
      </c>
      <c r="AH2882" s="150">
        <v>7</v>
      </c>
      <c r="AI2882" s="150"/>
      <c r="AJ2882" s="150"/>
      <c r="AK2882" s="150"/>
      <c r="AL2882" s="150"/>
      <c r="AM2882" s="150"/>
      <c r="AN2882" s="150"/>
      <c r="AO2882" s="150"/>
      <c r="AP2882" s="150"/>
      <c r="AQ2882" s="150"/>
      <c r="AR2882" s="150"/>
      <c r="AS2882" s="150"/>
      <c r="AT2882" s="150"/>
      <c r="AU2882" s="150"/>
      <c r="AV2882" s="150"/>
      <c r="AW2882" s="150"/>
      <c r="AX2882" s="150"/>
      <c r="AY2882" s="150"/>
      <c r="AZ2882" s="150"/>
      <c r="BA2882" s="150"/>
      <c r="BB2882" s="150"/>
      <c r="BC2882" s="150"/>
      <c r="BD2882" s="150"/>
      <c r="BE2882" s="150"/>
      <c r="BF2882" s="150"/>
      <c r="BG2882" s="150"/>
      <c r="BH2882" s="150"/>
    </row>
    <row r="2883" spans="1:60" outlineLevel="1" x14ac:dyDescent="0.2">
      <c r="A2883" s="157"/>
      <c r="B2883" s="158"/>
      <c r="C2883" s="199" t="s">
        <v>2480</v>
      </c>
      <c r="D2883" s="189"/>
      <c r="E2883" s="190">
        <v>0.11287999999999999</v>
      </c>
      <c r="F2883" s="159"/>
      <c r="G2883" s="159"/>
      <c r="H2883" s="159"/>
      <c r="I2883" s="159"/>
      <c r="J2883" s="159"/>
      <c r="K2883" s="159"/>
      <c r="L2883" s="159"/>
      <c r="M2883" s="159"/>
      <c r="N2883" s="159"/>
      <c r="O2883" s="159"/>
      <c r="P2883" s="159"/>
      <c r="Q2883" s="159"/>
      <c r="R2883" s="159"/>
      <c r="S2883" s="159"/>
      <c r="T2883" s="159"/>
      <c r="U2883" s="159"/>
      <c r="V2883" s="159"/>
      <c r="W2883" s="159"/>
      <c r="X2883" s="159"/>
      <c r="Y2883" s="150"/>
      <c r="Z2883" s="150"/>
      <c r="AA2883" s="150"/>
      <c r="AB2883" s="150"/>
      <c r="AC2883" s="150"/>
      <c r="AD2883" s="150"/>
      <c r="AE2883" s="150"/>
      <c r="AF2883" s="150"/>
      <c r="AG2883" s="150" t="s">
        <v>247</v>
      </c>
      <c r="AH2883" s="150">
        <v>7</v>
      </c>
      <c r="AI2883" s="150"/>
      <c r="AJ2883" s="150"/>
      <c r="AK2883" s="150"/>
      <c r="AL2883" s="150"/>
      <c r="AM2883" s="150"/>
      <c r="AN2883" s="150"/>
      <c r="AO2883" s="150"/>
      <c r="AP2883" s="150"/>
      <c r="AQ2883" s="150"/>
      <c r="AR2883" s="150"/>
      <c r="AS2883" s="150"/>
      <c r="AT2883" s="150"/>
      <c r="AU2883" s="150"/>
      <c r="AV2883" s="150"/>
      <c r="AW2883" s="150"/>
      <c r="AX2883" s="150"/>
      <c r="AY2883" s="150"/>
      <c r="AZ2883" s="150"/>
      <c r="BA2883" s="150"/>
      <c r="BB2883" s="150"/>
      <c r="BC2883" s="150"/>
      <c r="BD2883" s="150"/>
      <c r="BE2883" s="150"/>
      <c r="BF2883" s="150"/>
      <c r="BG2883" s="150"/>
      <c r="BH2883" s="150"/>
    </row>
    <row r="2884" spans="1:60" outlineLevel="1" x14ac:dyDescent="0.2">
      <c r="A2884" s="167">
        <v>469</v>
      </c>
      <c r="B2884" s="168" t="s">
        <v>2481</v>
      </c>
      <c r="C2884" s="184" t="s">
        <v>2482</v>
      </c>
      <c r="D2884" s="169" t="s">
        <v>368</v>
      </c>
      <c r="E2884" s="170">
        <v>14.06198</v>
      </c>
      <c r="F2884" s="171">
        <v>2175</v>
      </c>
      <c r="G2884" s="172">
        <f>ROUND(E2884*F2884,2)</f>
        <v>30584.81</v>
      </c>
      <c r="H2884" s="171">
        <v>0</v>
      </c>
      <c r="I2884" s="172">
        <f>ROUND(E2884*H2884,2)</f>
        <v>0</v>
      </c>
      <c r="J2884" s="171">
        <v>2175</v>
      </c>
      <c r="K2884" s="172">
        <f>ROUND(E2884*J2884,2)</f>
        <v>30584.81</v>
      </c>
      <c r="L2884" s="172">
        <v>21</v>
      </c>
      <c r="M2884" s="172">
        <f>G2884*(1+L2884/100)</f>
        <v>37007.6201</v>
      </c>
      <c r="N2884" s="172">
        <v>0</v>
      </c>
      <c r="O2884" s="172">
        <f>ROUND(E2884*N2884,2)</f>
        <v>0</v>
      </c>
      <c r="P2884" s="172">
        <v>0</v>
      </c>
      <c r="Q2884" s="172">
        <f>ROUND(E2884*P2884,2)</f>
        <v>0</v>
      </c>
      <c r="R2884" s="172" t="s">
        <v>1153</v>
      </c>
      <c r="S2884" s="172" t="s">
        <v>201</v>
      </c>
      <c r="T2884" s="173" t="s">
        <v>201</v>
      </c>
      <c r="U2884" s="159">
        <v>0</v>
      </c>
      <c r="V2884" s="159">
        <f>ROUND(E2884*U2884,2)</f>
        <v>0</v>
      </c>
      <c r="W2884" s="159"/>
      <c r="X2884" s="159" t="s">
        <v>242</v>
      </c>
      <c r="Y2884" s="150"/>
      <c r="Z2884" s="150"/>
      <c r="AA2884" s="150"/>
      <c r="AB2884" s="150"/>
      <c r="AC2884" s="150"/>
      <c r="AD2884" s="150"/>
      <c r="AE2884" s="150"/>
      <c r="AF2884" s="150"/>
      <c r="AG2884" s="150" t="s">
        <v>243</v>
      </c>
      <c r="AH2884" s="150"/>
      <c r="AI2884" s="150"/>
      <c r="AJ2884" s="150"/>
      <c r="AK2884" s="150"/>
      <c r="AL2884" s="150"/>
      <c r="AM2884" s="150"/>
      <c r="AN2884" s="150"/>
      <c r="AO2884" s="150"/>
      <c r="AP2884" s="150"/>
      <c r="AQ2884" s="150"/>
      <c r="AR2884" s="150"/>
      <c r="AS2884" s="150"/>
      <c r="AT2884" s="150"/>
      <c r="AU2884" s="150"/>
      <c r="AV2884" s="150"/>
      <c r="AW2884" s="150"/>
      <c r="AX2884" s="150"/>
      <c r="AY2884" s="150"/>
      <c r="AZ2884" s="150"/>
      <c r="BA2884" s="150"/>
      <c r="BB2884" s="150"/>
      <c r="BC2884" s="150"/>
      <c r="BD2884" s="150"/>
      <c r="BE2884" s="150"/>
      <c r="BF2884" s="150"/>
      <c r="BG2884" s="150"/>
      <c r="BH2884" s="150"/>
    </row>
    <row r="2885" spans="1:60" outlineLevel="1" x14ac:dyDescent="0.2">
      <c r="A2885" s="157"/>
      <c r="B2885" s="158"/>
      <c r="C2885" s="199" t="s">
        <v>2483</v>
      </c>
      <c r="D2885" s="189"/>
      <c r="E2885" s="190">
        <v>0.56062000000000001</v>
      </c>
      <c r="F2885" s="159"/>
      <c r="G2885" s="159"/>
      <c r="H2885" s="159"/>
      <c r="I2885" s="159"/>
      <c r="J2885" s="159"/>
      <c r="K2885" s="159"/>
      <c r="L2885" s="159"/>
      <c r="M2885" s="159"/>
      <c r="N2885" s="159"/>
      <c r="O2885" s="159"/>
      <c r="P2885" s="159"/>
      <c r="Q2885" s="159"/>
      <c r="R2885" s="159"/>
      <c r="S2885" s="159"/>
      <c r="T2885" s="159"/>
      <c r="U2885" s="159"/>
      <c r="V2885" s="159"/>
      <c r="W2885" s="159"/>
      <c r="X2885" s="159"/>
      <c r="Y2885" s="150"/>
      <c r="Z2885" s="150"/>
      <c r="AA2885" s="150"/>
      <c r="AB2885" s="150"/>
      <c r="AC2885" s="150"/>
      <c r="AD2885" s="150"/>
      <c r="AE2885" s="150"/>
      <c r="AF2885" s="150"/>
      <c r="AG2885" s="150" t="s">
        <v>247</v>
      </c>
      <c r="AH2885" s="150">
        <v>7</v>
      </c>
      <c r="AI2885" s="150"/>
      <c r="AJ2885" s="150"/>
      <c r="AK2885" s="150"/>
      <c r="AL2885" s="150"/>
      <c r="AM2885" s="150"/>
      <c r="AN2885" s="150"/>
      <c r="AO2885" s="150"/>
      <c r="AP2885" s="150"/>
      <c r="AQ2885" s="150"/>
      <c r="AR2885" s="150"/>
      <c r="AS2885" s="150"/>
      <c r="AT2885" s="150"/>
      <c r="AU2885" s="150"/>
      <c r="AV2885" s="150"/>
      <c r="AW2885" s="150"/>
      <c r="AX2885" s="150"/>
      <c r="AY2885" s="150"/>
      <c r="AZ2885" s="150"/>
      <c r="BA2885" s="150"/>
      <c r="BB2885" s="150"/>
      <c r="BC2885" s="150"/>
      <c r="BD2885" s="150"/>
      <c r="BE2885" s="150"/>
      <c r="BF2885" s="150"/>
      <c r="BG2885" s="150"/>
      <c r="BH2885" s="150"/>
    </row>
    <row r="2886" spans="1:60" outlineLevel="1" x14ac:dyDescent="0.2">
      <c r="A2886" s="157"/>
      <c r="B2886" s="158"/>
      <c r="C2886" s="199" t="s">
        <v>2484</v>
      </c>
      <c r="D2886" s="189"/>
      <c r="E2886" s="190">
        <v>0.50805999999999996</v>
      </c>
      <c r="F2886" s="159"/>
      <c r="G2886" s="159"/>
      <c r="H2886" s="159"/>
      <c r="I2886" s="159"/>
      <c r="J2886" s="159"/>
      <c r="K2886" s="159"/>
      <c r="L2886" s="159"/>
      <c r="M2886" s="159"/>
      <c r="N2886" s="159"/>
      <c r="O2886" s="159"/>
      <c r="P2886" s="159"/>
      <c r="Q2886" s="159"/>
      <c r="R2886" s="159"/>
      <c r="S2886" s="159"/>
      <c r="T2886" s="159"/>
      <c r="U2886" s="159"/>
      <c r="V2886" s="159"/>
      <c r="W2886" s="159"/>
      <c r="X2886" s="159"/>
      <c r="Y2886" s="150"/>
      <c r="Z2886" s="150"/>
      <c r="AA2886" s="150"/>
      <c r="AB2886" s="150"/>
      <c r="AC2886" s="150"/>
      <c r="AD2886" s="150"/>
      <c r="AE2886" s="150"/>
      <c r="AF2886" s="150"/>
      <c r="AG2886" s="150" t="s">
        <v>247</v>
      </c>
      <c r="AH2886" s="150">
        <v>7</v>
      </c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0"/>
      <c r="AT2886" s="150"/>
      <c r="AU2886" s="150"/>
      <c r="AV2886" s="150"/>
      <c r="AW2886" s="150"/>
      <c r="AX2886" s="150"/>
      <c r="AY2886" s="150"/>
      <c r="AZ2886" s="150"/>
      <c r="BA2886" s="150"/>
      <c r="BB2886" s="150"/>
      <c r="BC2886" s="150"/>
      <c r="BD2886" s="150"/>
      <c r="BE2886" s="150"/>
      <c r="BF2886" s="150"/>
      <c r="BG2886" s="150"/>
      <c r="BH2886" s="150"/>
    </row>
    <row r="2887" spans="1:60" outlineLevel="1" x14ac:dyDescent="0.2">
      <c r="A2887" s="157"/>
      <c r="B2887" s="158"/>
      <c r="C2887" s="199" t="s">
        <v>2485</v>
      </c>
      <c r="D2887" s="189"/>
      <c r="E2887" s="190">
        <v>0.23598</v>
      </c>
      <c r="F2887" s="159"/>
      <c r="G2887" s="159"/>
      <c r="H2887" s="159"/>
      <c r="I2887" s="159"/>
      <c r="J2887" s="159"/>
      <c r="K2887" s="159"/>
      <c r="L2887" s="159"/>
      <c r="M2887" s="159"/>
      <c r="N2887" s="159"/>
      <c r="O2887" s="159"/>
      <c r="P2887" s="159"/>
      <c r="Q2887" s="159"/>
      <c r="R2887" s="159"/>
      <c r="S2887" s="159"/>
      <c r="T2887" s="159"/>
      <c r="U2887" s="159"/>
      <c r="V2887" s="159"/>
      <c r="W2887" s="159"/>
      <c r="X2887" s="159"/>
      <c r="Y2887" s="150"/>
      <c r="Z2887" s="150"/>
      <c r="AA2887" s="150"/>
      <c r="AB2887" s="150"/>
      <c r="AC2887" s="150"/>
      <c r="AD2887" s="150"/>
      <c r="AE2887" s="150"/>
      <c r="AF2887" s="150"/>
      <c r="AG2887" s="150" t="s">
        <v>247</v>
      </c>
      <c r="AH2887" s="150">
        <v>7</v>
      </c>
      <c r="AI2887" s="150"/>
      <c r="AJ2887" s="150"/>
      <c r="AK2887" s="150"/>
      <c r="AL2887" s="150"/>
      <c r="AM2887" s="150"/>
      <c r="AN2887" s="150"/>
      <c r="AO2887" s="150"/>
      <c r="AP2887" s="150"/>
      <c r="AQ2887" s="150"/>
      <c r="AR2887" s="150"/>
      <c r="AS2887" s="150"/>
      <c r="AT2887" s="150"/>
      <c r="AU2887" s="150"/>
      <c r="AV2887" s="150"/>
      <c r="AW2887" s="150"/>
      <c r="AX2887" s="150"/>
      <c r="AY2887" s="150"/>
      <c r="AZ2887" s="150"/>
      <c r="BA2887" s="150"/>
      <c r="BB2887" s="150"/>
      <c r="BC2887" s="150"/>
      <c r="BD2887" s="150"/>
      <c r="BE2887" s="150"/>
      <c r="BF2887" s="150"/>
      <c r="BG2887" s="150"/>
      <c r="BH2887" s="150"/>
    </row>
    <row r="2888" spans="1:60" outlineLevel="1" x14ac:dyDescent="0.2">
      <c r="A2888" s="157"/>
      <c r="B2888" s="158"/>
      <c r="C2888" s="199" t="s">
        <v>2486</v>
      </c>
      <c r="D2888" s="189"/>
      <c r="E2888" s="190">
        <v>0.17335999999999999</v>
      </c>
      <c r="F2888" s="159"/>
      <c r="G2888" s="159"/>
      <c r="H2888" s="159"/>
      <c r="I2888" s="159"/>
      <c r="J2888" s="159"/>
      <c r="K2888" s="159"/>
      <c r="L2888" s="159"/>
      <c r="M2888" s="159"/>
      <c r="N2888" s="159"/>
      <c r="O2888" s="159"/>
      <c r="P2888" s="159"/>
      <c r="Q2888" s="159"/>
      <c r="R2888" s="159"/>
      <c r="S2888" s="159"/>
      <c r="T2888" s="159"/>
      <c r="U2888" s="159"/>
      <c r="V2888" s="159"/>
      <c r="W2888" s="159"/>
      <c r="X2888" s="159"/>
      <c r="Y2888" s="150"/>
      <c r="Z2888" s="150"/>
      <c r="AA2888" s="150"/>
      <c r="AB2888" s="150"/>
      <c r="AC2888" s="150"/>
      <c r="AD2888" s="150"/>
      <c r="AE2888" s="150"/>
      <c r="AF2888" s="150"/>
      <c r="AG2888" s="150" t="s">
        <v>247</v>
      </c>
      <c r="AH2888" s="150">
        <v>7</v>
      </c>
      <c r="AI2888" s="150"/>
      <c r="AJ2888" s="150"/>
      <c r="AK2888" s="150"/>
      <c r="AL2888" s="150"/>
      <c r="AM2888" s="150"/>
      <c r="AN2888" s="150"/>
      <c r="AO2888" s="150"/>
      <c r="AP2888" s="150"/>
      <c r="AQ2888" s="150"/>
      <c r="AR2888" s="150"/>
      <c r="AS2888" s="150"/>
      <c r="AT2888" s="150"/>
      <c r="AU2888" s="150"/>
      <c r="AV2888" s="150"/>
      <c r="AW2888" s="150"/>
      <c r="AX2888" s="150"/>
      <c r="AY2888" s="150"/>
      <c r="AZ2888" s="150"/>
      <c r="BA2888" s="150"/>
      <c r="BB2888" s="150"/>
      <c r="BC2888" s="150"/>
      <c r="BD2888" s="150"/>
      <c r="BE2888" s="150"/>
      <c r="BF2888" s="150"/>
      <c r="BG2888" s="150"/>
      <c r="BH2888" s="150"/>
    </row>
    <row r="2889" spans="1:60" outlineLevel="1" x14ac:dyDescent="0.2">
      <c r="A2889" s="157"/>
      <c r="B2889" s="158"/>
      <c r="C2889" s="199" t="s">
        <v>2487</v>
      </c>
      <c r="D2889" s="189"/>
      <c r="E2889" s="190">
        <v>1.23088</v>
      </c>
      <c r="F2889" s="159"/>
      <c r="G2889" s="159"/>
      <c r="H2889" s="159"/>
      <c r="I2889" s="159"/>
      <c r="J2889" s="159"/>
      <c r="K2889" s="159"/>
      <c r="L2889" s="159"/>
      <c r="M2889" s="159"/>
      <c r="N2889" s="159"/>
      <c r="O2889" s="159"/>
      <c r="P2889" s="159"/>
      <c r="Q2889" s="159"/>
      <c r="R2889" s="159"/>
      <c r="S2889" s="159"/>
      <c r="T2889" s="159"/>
      <c r="U2889" s="159"/>
      <c r="V2889" s="159"/>
      <c r="W2889" s="159"/>
      <c r="X2889" s="159"/>
      <c r="Y2889" s="150"/>
      <c r="Z2889" s="150"/>
      <c r="AA2889" s="150"/>
      <c r="AB2889" s="150"/>
      <c r="AC2889" s="150"/>
      <c r="AD2889" s="150"/>
      <c r="AE2889" s="150"/>
      <c r="AF2889" s="150"/>
      <c r="AG2889" s="150" t="s">
        <v>247</v>
      </c>
      <c r="AH2889" s="150">
        <v>7</v>
      </c>
      <c r="AI2889" s="150"/>
      <c r="AJ2889" s="150"/>
      <c r="AK2889" s="150"/>
      <c r="AL2889" s="150"/>
      <c r="AM2889" s="150"/>
      <c r="AN2889" s="150"/>
      <c r="AO2889" s="150"/>
      <c r="AP2889" s="150"/>
      <c r="AQ2889" s="150"/>
      <c r="AR2889" s="150"/>
      <c r="AS2889" s="150"/>
      <c r="AT2889" s="150"/>
      <c r="AU2889" s="150"/>
      <c r="AV2889" s="150"/>
      <c r="AW2889" s="150"/>
      <c r="AX2889" s="150"/>
      <c r="AY2889" s="150"/>
      <c r="AZ2889" s="150"/>
      <c r="BA2889" s="150"/>
      <c r="BB2889" s="150"/>
      <c r="BC2889" s="150"/>
      <c r="BD2889" s="150"/>
      <c r="BE2889" s="150"/>
      <c r="BF2889" s="150"/>
      <c r="BG2889" s="150"/>
      <c r="BH2889" s="150"/>
    </row>
    <row r="2890" spans="1:60" outlineLevel="1" x14ac:dyDescent="0.2">
      <c r="A2890" s="157"/>
      <c r="B2890" s="158"/>
      <c r="C2890" s="199" t="s">
        <v>2488</v>
      </c>
      <c r="D2890" s="189"/>
      <c r="E2890" s="190">
        <v>10.11558</v>
      </c>
      <c r="F2890" s="159"/>
      <c r="G2890" s="159"/>
      <c r="H2890" s="159"/>
      <c r="I2890" s="159"/>
      <c r="J2890" s="159"/>
      <c r="K2890" s="159"/>
      <c r="L2890" s="159"/>
      <c r="M2890" s="159"/>
      <c r="N2890" s="159"/>
      <c r="O2890" s="159"/>
      <c r="P2890" s="159"/>
      <c r="Q2890" s="159"/>
      <c r="R2890" s="159"/>
      <c r="S2890" s="159"/>
      <c r="T2890" s="159"/>
      <c r="U2890" s="159"/>
      <c r="V2890" s="159"/>
      <c r="W2890" s="159"/>
      <c r="X2890" s="159"/>
      <c r="Y2890" s="150"/>
      <c r="Z2890" s="150"/>
      <c r="AA2890" s="150"/>
      <c r="AB2890" s="150"/>
      <c r="AC2890" s="150"/>
      <c r="AD2890" s="150"/>
      <c r="AE2890" s="150"/>
      <c r="AF2890" s="150"/>
      <c r="AG2890" s="150" t="s">
        <v>247</v>
      </c>
      <c r="AH2890" s="150">
        <v>7</v>
      </c>
      <c r="AI2890" s="150"/>
      <c r="AJ2890" s="150"/>
      <c r="AK2890" s="150"/>
      <c r="AL2890" s="150"/>
      <c r="AM2890" s="150"/>
      <c r="AN2890" s="150"/>
      <c r="AO2890" s="150"/>
      <c r="AP2890" s="150"/>
      <c r="AQ2890" s="150"/>
      <c r="AR2890" s="150"/>
      <c r="AS2890" s="150"/>
      <c r="AT2890" s="150"/>
      <c r="AU2890" s="150"/>
      <c r="AV2890" s="150"/>
      <c r="AW2890" s="150"/>
      <c r="AX2890" s="150"/>
      <c r="AY2890" s="150"/>
      <c r="AZ2890" s="150"/>
      <c r="BA2890" s="150"/>
      <c r="BB2890" s="150"/>
      <c r="BC2890" s="150"/>
      <c r="BD2890" s="150"/>
      <c r="BE2890" s="150"/>
      <c r="BF2890" s="150"/>
      <c r="BG2890" s="150"/>
      <c r="BH2890" s="150"/>
    </row>
    <row r="2891" spans="1:60" outlineLevel="1" x14ac:dyDescent="0.2">
      <c r="A2891" s="157"/>
      <c r="B2891" s="158"/>
      <c r="C2891" s="199" t="s">
        <v>2489</v>
      </c>
      <c r="D2891" s="189"/>
      <c r="E2891" s="190">
        <v>0.71589999999999998</v>
      </c>
      <c r="F2891" s="159"/>
      <c r="G2891" s="159"/>
      <c r="H2891" s="159"/>
      <c r="I2891" s="159"/>
      <c r="J2891" s="159"/>
      <c r="K2891" s="159"/>
      <c r="L2891" s="159"/>
      <c r="M2891" s="159"/>
      <c r="N2891" s="159"/>
      <c r="O2891" s="159"/>
      <c r="P2891" s="159"/>
      <c r="Q2891" s="159"/>
      <c r="R2891" s="159"/>
      <c r="S2891" s="159"/>
      <c r="T2891" s="159"/>
      <c r="U2891" s="159"/>
      <c r="V2891" s="159"/>
      <c r="W2891" s="159"/>
      <c r="X2891" s="159"/>
      <c r="Y2891" s="150"/>
      <c r="Z2891" s="150"/>
      <c r="AA2891" s="150"/>
      <c r="AB2891" s="150"/>
      <c r="AC2891" s="150"/>
      <c r="AD2891" s="150"/>
      <c r="AE2891" s="150"/>
      <c r="AF2891" s="150"/>
      <c r="AG2891" s="150" t="s">
        <v>247</v>
      </c>
      <c r="AH2891" s="150">
        <v>7</v>
      </c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0"/>
      <c r="AT2891" s="150"/>
      <c r="AU2891" s="150"/>
      <c r="AV2891" s="150"/>
      <c r="AW2891" s="150"/>
      <c r="AX2891" s="150"/>
      <c r="AY2891" s="150"/>
      <c r="AZ2891" s="150"/>
      <c r="BA2891" s="150"/>
      <c r="BB2891" s="150"/>
      <c r="BC2891" s="150"/>
      <c r="BD2891" s="150"/>
      <c r="BE2891" s="150"/>
      <c r="BF2891" s="150"/>
      <c r="BG2891" s="150"/>
      <c r="BH2891" s="150"/>
    </row>
    <row r="2892" spans="1:60" outlineLevel="1" x14ac:dyDescent="0.2">
      <c r="A2892" s="157"/>
      <c r="B2892" s="158"/>
      <c r="C2892" s="199" t="s">
        <v>2490</v>
      </c>
      <c r="D2892" s="189"/>
      <c r="E2892" s="190">
        <v>0.52159999999999995</v>
      </c>
      <c r="F2892" s="159"/>
      <c r="G2892" s="159"/>
      <c r="H2892" s="159"/>
      <c r="I2892" s="159"/>
      <c r="J2892" s="159"/>
      <c r="K2892" s="159"/>
      <c r="L2892" s="159"/>
      <c r="M2892" s="159"/>
      <c r="N2892" s="159"/>
      <c r="O2892" s="159"/>
      <c r="P2892" s="159"/>
      <c r="Q2892" s="159"/>
      <c r="R2892" s="159"/>
      <c r="S2892" s="159"/>
      <c r="T2892" s="159"/>
      <c r="U2892" s="159"/>
      <c r="V2892" s="159"/>
      <c r="W2892" s="159"/>
      <c r="X2892" s="159"/>
      <c r="Y2892" s="150"/>
      <c r="Z2892" s="150"/>
      <c r="AA2892" s="150"/>
      <c r="AB2892" s="150"/>
      <c r="AC2892" s="150"/>
      <c r="AD2892" s="150"/>
      <c r="AE2892" s="150"/>
      <c r="AF2892" s="150"/>
      <c r="AG2892" s="150" t="s">
        <v>247</v>
      </c>
      <c r="AH2892" s="150">
        <v>7</v>
      </c>
      <c r="AI2892" s="150"/>
      <c r="AJ2892" s="150"/>
      <c r="AK2892" s="150"/>
      <c r="AL2892" s="150"/>
      <c r="AM2892" s="150"/>
      <c r="AN2892" s="150"/>
      <c r="AO2892" s="150"/>
      <c r="AP2892" s="150"/>
      <c r="AQ2892" s="150"/>
      <c r="AR2892" s="150"/>
      <c r="AS2892" s="150"/>
      <c r="AT2892" s="150"/>
      <c r="AU2892" s="150"/>
      <c r="AV2892" s="150"/>
      <c r="AW2892" s="150"/>
      <c r="AX2892" s="150"/>
      <c r="AY2892" s="150"/>
      <c r="AZ2892" s="150"/>
      <c r="BA2892" s="150"/>
      <c r="BB2892" s="150"/>
      <c r="BC2892" s="150"/>
      <c r="BD2892" s="150"/>
      <c r="BE2892" s="150"/>
      <c r="BF2892" s="150"/>
      <c r="BG2892" s="150"/>
      <c r="BH2892" s="150"/>
    </row>
    <row r="2893" spans="1:60" outlineLevel="1" x14ac:dyDescent="0.2">
      <c r="A2893" s="167">
        <v>470</v>
      </c>
      <c r="B2893" s="168" t="s">
        <v>2491</v>
      </c>
      <c r="C2893" s="184" t="s">
        <v>2492</v>
      </c>
      <c r="D2893" s="169" t="s">
        <v>368</v>
      </c>
      <c r="E2893" s="170">
        <v>1.268E-2</v>
      </c>
      <c r="F2893" s="171">
        <v>2175</v>
      </c>
      <c r="G2893" s="172">
        <f>ROUND(E2893*F2893,2)</f>
        <v>27.58</v>
      </c>
      <c r="H2893" s="171">
        <v>0</v>
      </c>
      <c r="I2893" s="172">
        <f>ROUND(E2893*H2893,2)</f>
        <v>0</v>
      </c>
      <c r="J2893" s="171">
        <v>2175</v>
      </c>
      <c r="K2893" s="172">
        <f>ROUND(E2893*J2893,2)</f>
        <v>27.58</v>
      </c>
      <c r="L2893" s="172">
        <v>21</v>
      </c>
      <c r="M2893" s="172">
        <f>G2893*(1+L2893/100)</f>
        <v>33.3718</v>
      </c>
      <c r="N2893" s="172">
        <v>0</v>
      </c>
      <c r="O2893" s="172">
        <f>ROUND(E2893*N2893,2)</f>
        <v>0</v>
      </c>
      <c r="P2893" s="172">
        <v>0</v>
      </c>
      <c r="Q2893" s="172">
        <f>ROUND(E2893*P2893,2)</f>
        <v>0</v>
      </c>
      <c r="R2893" s="172" t="s">
        <v>1153</v>
      </c>
      <c r="S2893" s="172" t="s">
        <v>201</v>
      </c>
      <c r="T2893" s="173" t="s">
        <v>201</v>
      </c>
      <c r="U2893" s="159">
        <v>0</v>
      </c>
      <c r="V2893" s="159">
        <f>ROUND(E2893*U2893,2)</f>
        <v>0</v>
      </c>
      <c r="W2893" s="159"/>
      <c r="X2893" s="159" t="s">
        <v>242</v>
      </c>
      <c r="Y2893" s="150"/>
      <c r="Z2893" s="150"/>
      <c r="AA2893" s="150"/>
      <c r="AB2893" s="150"/>
      <c r="AC2893" s="150"/>
      <c r="AD2893" s="150"/>
      <c r="AE2893" s="150"/>
      <c r="AF2893" s="150"/>
      <c r="AG2893" s="150" t="s">
        <v>243</v>
      </c>
      <c r="AH2893" s="150"/>
      <c r="AI2893" s="150"/>
      <c r="AJ2893" s="150"/>
      <c r="AK2893" s="150"/>
      <c r="AL2893" s="150"/>
      <c r="AM2893" s="150"/>
      <c r="AN2893" s="150"/>
      <c r="AO2893" s="150"/>
      <c r="AP2893" s="150"/>
      <c r="AQ2893" s="150"/>
      <c r="AR2893" s="150"/>
      <c r="AS2893" s="150"/>
      <c r="AT2893" s="150"/>
      <c r="AU2893" s="150"/>
      <c r="AV2893" s="150"/>
      <c r="AW2893" s="150"/>
      <c r="AX2893" s="150"/>
      <c r="AY2893" s="150"/>
      <c r="AZ2893" s="150"/>
      <c r="BA2893" s="150"/>
      <c r="BB2893" s="150"/>
      <c r="BC2893" s="150"/>
      <c r="BD2893" s="150"/>
      <c r="BE2893" s="150"/>
      <c r="BF2893" s="150"/>
      <c r="BG2893" s="150"/>
      <c r="BH2893" s="150"/>
    </row>
    <row r="2894" spans="1:60" outlineLevel="1" x14ac:dyDescent="0.2">
      <c r="A2894" s="157"/>
      <c r="B2894" s="158"/>
      <c r="C2894" s="199" t="s">
        <v>2493</v>
      </c>
      <c r="D2894" s="189"/>
      <c r="E2894" s="190">
        <v>1.068E-2</v>
      </c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  <c r="S2894" s="159"/>
      <c r="T2894" s="159"/>
      <c r="U2894" s="159"/>
      <c r="V2894" s="159"/>
      <c r="W2894" s="159"/>
      <c r="X2894" s="159"/>
      <c r="Y2894" s="150"/>
      <c r="Z2894" s="150"/>
      <c r="AA2894" s="150"/>
      <c r="AB2894" s="150"/>
      <c r="AC2894" s="150"/>
      <c r="AD2894" s="150"/>
      <c r="AE2894" s="150"/>
      <c r="AF2894" s="150"/>
      <c r="AG2894" s="150" t="s">
        <v>247</v>
      </c>
      <c r="AH2894" s="150">
        <v>7</v>
      </c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0"/>
      <c r="AT2894" s="150"/>
      <c r="AU2894" s="150"/>
      <c r="AV2894" s="150"/>
      <c r="AW2894" s="150"/>
      <c r="AX2894" s="150"/>
      <c r="AY2894" s="150"/>
      <c r="AZ2894" s="150"/>
      <c r="BA2894" s="150"/>
      <c r="BB2894" s="150"/>
      <c r="BC2894" s="150"/>
      <c r="BD2894" s="150"/>
      <c r="BE2894" s="150"/>
      <c r="BF2894" s="150"/>
      <c r="BG2894" s="150"/>
      <c r="BH2894" s="150"/>
    </row>
    <row r="2895" spans="1:60" outlineLevel="1" x14ac:dyDescent="0.2">
      <c r="A2895" s="157"/>
      <c r="B2895" s="158"/>
      <c r="C2895" s="199" t="s">
        <v>2494</v>
      </c>
      <c r="D2895" s="189"/>
      <c r="E2895" s="190">
        <v>2E-3</v>
      </c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  <c r="S2895" s="159"/>
      <c r="T2895" s="159"/>
      <c r="U2895" s="159"/>
      <c r="V2895" s="159"/>
      <c r="W2895" s="159"/>
      <c r="X2895" s="159"/>
      <c r="Y2895" s="150"/>
      <c r="Z2895" s="150"/>
      <c r="AA2895" s="150"/>
      <c r="AB2895" s="150"/>
      <c r="AC2895" s="150"/>
      <c r="AD2895" s="150"/>
      <c r="AE2895" s="150"/>
      <c r="AF2895" s="150"/>
      <c r="AG2895" s="150" t="s">
        <v>247</v>
      </c>
      <c r="AH2895" s="150">
        <v>7</v>
      </c>
      <c r="AI2895" s="150"/>
      <c r="AJ2895" s="150"/>
      <c r="AK2895" s="150"/>
      <c r="AL2895" s="150"/>
      <c r="AM2895" s="150"/>
      <c r="AN2895" s="150"/>
      <c r="AO2895" s="150"/>
      <c r="AP2895" s="150"/>
      <c r="AQ2895" s="150"/>
      <c r="AR2895" s="150"/>
      <c r="AS2895" s="150"/>
      <c r="AT2895" s="150"/>
      <c r="AU2895" s="150"/>
      <c r="AV2895" s="150"/>
      <c r="AW2895" s="150"/>
      <c r="AX2895" s="150"/>
      <c r="AY2895" s="150"/>
      <c r="AZ2895" s="150"/>
      <c r="BA2895" s="150"/>
      <c r="BB2895" s="150"/>
      <c r="BC2895" s="150"/>
      <c r="BD2895" s="150"/>
      <c r="BE2895" s="150"/>
      <c r="BF2895" s="150"/>
      <c r="BG2895" s="150"/>
      <c r="BH2895" s="150"/>
    </row>
    <row r="2896" spans="1:60" outlineLevel="1" x14ac:dyDescent="0.2">
      <c r="A2896" s="167">
        <v>471</v>
      </c>
      <c r="B2896" s="168" t="s">
        <v>2495</v>
      </c>
      <c r="C2896" s="184" t="s">
        <v>2496</v>
      </c>
      <c r="D2896" s="169" t="s">
        <v>368</v>
      </c>
      <c r="E2896" s="170">
        <v>0.12876000000000001</v>
      </c>
      <c r="F2896" s="171">
        <v>2175</v>
      </c>
      <c r="G2896" s="172">
        <f>ROUND(E2896*F2896,2)</f>
        <v>280.05</v>
      </c>
      <c r="H2896" s="171">
        <v>0</v>
      </c>
      <c r="I2896" s="172">
        <f>ROUND(E2896*H2896,2)</f>
        <v>0</v>
      </c>
      <c r="J2896" s="171">
        <v>2175</v>
      </c>
      <c r="K2896" s="172">
        <f>ROUND(E2896*J2896,2)</f>
        <v>280.05</v>
      </c>
      <c r="L2896" s="172">
        <v>21</v>
      </c>
      <c r="M2896" s="172">
        <f>G2896*(1+L2896/100)</f>
        <v>338.8605</v>
      </c>
      <c r="N2896" s="172">
        <v>0</v>
      </c>
      <c r="O2896" s="172">
        <f>ROUND(E2896*N2896,2)</f>
        <v>0</v>
      </c>
      <c r="P2896" s="172">
        <v>0</v>
      </c>
      <c r="Q2896" s="172">
        <f>ROUND(E2896*P2896,2)</f>
        <v>0</v>
      </c>
      <c r="R2896" s="172" t="s">
        <v>1153</v>
      </c>
      <c r="S2896" s="172" t="s">
        <v>201</v>
      </c>
      <c r="T2896" s="173" t="s">
        <v>201</v>
      </c>
      <c r="U2896" s="159">
        <v>0</v>
      </c>
      <c r="V2896" s="159">
        <f>ROUND(E2896*U2896,2)</f>
        <v>0</v>
      </c>
      <c r="W2896" s="159"/>
      <c r="X2896" s="159" t="s">
        <v>242</v>
      </c>
      <c r="Y2896" s="150"/>
      <c r="Z2896" s="150"/>
      <c r="AA2896" s="150"/>
      <c r="AB2896" s="150"/>
      <c r="AC2896" s="150"/>
      <c r="AD2896" s="150"/>
      <c r="AE2896" s="150"/>
      <c r="AF2896" s="150"/>
      <c r="AG2896" s="150" t="s">
        <v>243</v>
      </c>
      <c r="AH2896" s="150"/>
      <c r="AI2896" s="150"/>
      <c r="AJ2896" s="150"/>
      <c r="AK2896" s="150"/>
      <c r="AL2896" s="150"/>
      <c r="AM2896" s="150"/>
      <c r="AN2896" s="150"/>
      <c r="AO2896" s="150"/>
      <c r="AP2896" s="150"/>
      <c r="AQ2896" s="150"/>
      <c r="AR2896" s="150"/>
      <c r="AS2896" s="150"/>
      <c r="AT2896" s="150"/>
      <c r="AU2896" s="150"/>
      <c r="AV2896" s="150"/>
      <c r="AW2896" s="150"/>
      <c r="AX2896" s="150"/>
      <c r="AY2896" s="150"/>
      <c r="AZ2896" s="150"/>
      <c r="BA2896" s="150"/>
      <c r="BB2896" s="150"/>
      <c r="BC2896" s="150"/>
      <c r="BD2896" s="150"/>
      <c r="BE2896" s="150"/>
      <c r="BF2896" s="150"/>
      <c r="BG2896" s="150"/>
      <c r="BH2896" s="150"/>
    </row>
    <row r="2897" spans="1:60" outlineLevel="1" x14ac:dyDescent="0.2">
      <c r="A2897" s="157"/>
      <c r="B2897" s="158"/>
      <c r="C2897" s="199" t="s">
        <v>2497</v>
      </c>
      <c r="D2897" s="189"/>
      <c r="E2897" s="190">
        <v>0.12876000000000001</v>
      </c>
      <c r="F2897" s="159"/>
      <c r="G2897" s="159"/>
      <c r="H2897" s="159"/>
      <c r="I2897" s="159"/>
      <c r="J2897" s="159"/>
      <c r="K2897" s="159"/>
      <c r="L2897" s="159"/>
      <c r="M2897" s="159"/>
      <c r="N2897" s="159"/>
      <c r="O2897" s="159"/>
      <c r="P2897" s="159"/>
      <c r="Q2897" s="159"/>
      <c r="R2897" s="159"/>
      <c r="S2897" s="159"/>
      <c r="T2897" s="159"/>
      <c r="U2897" s="159"/>
      <c r="V2897" s="159"/>
      <c r="W2897" s="159"/>
      <c r="X2897" s="159"/>
      <c r="Y2897" s="150"/>
      <c r="Z2897" s="150"/>
      <c r="AA2897" s="150"/>
      <c r="AB2897" s="150"/>
      <c r="AC2897" s="150"/>
      <c r="AD2897" s="150"/>
      <c r="AE2897" s="150"/>
      <c r="AF2897" s="150"/>
      <c r="AG2897" s="150" t="s">
        <v>247</v>
      </c>
      <c r="AH2897" s="150">
        <v>7</v>
      </c>
      <c r="AI2897" s="150"/>
      <c r="AJ2897" s="150"/>
      <c r="AK2897" s="150"/>
      <c r="AL2897" s="150"/>
      <c r="AM2897" s="150"/>
      <c r="AN2897" s="150"/>
      <c r="AO2897" s="150"/>
      <c r="AP2897" s="150"/>
      <c r="AQ2897" s="150"/>
      <c r="AR2897" s="150"/>
      <c r="AS2897" s="150"/>
      <c r="AT2897" s="150"/>
      <c r="AU2897" s="150"/>
      <c r="AV2897" s="150"/>
      <c r="AW2897" s="150"/>
      <c r="AX2897" s="150"/>
      <c r="AY2897" s="150"/>
      <c r="AZ2897" s="150"/>
      <c r="BA2897" s="150"/>
      <c r="BB2897" s="150"/>
      <c r="BC2897" s="150"/>
      <c r="BD2897" s="150"/>
      <c r="BE2897" s="150"/>
      <c r="BF2897" s="150"/>
      <c r="BG2897" s="150"/>
      <c r="BH2897" s="150"/>
    </row>
    <row r="2898" spans="1:60" outlineLevel="1" x14ac:dyDescent="0.2">
      <c r="A2898" s="167">
        <v>472</v>
      </c>
      <c r="B2898" s="168" t="s">
        <v>2498</v>
      </c>
      <c r="C2898" s="184" t="s">
        <v>2499</v>
      </c>
      <c r="D2898" s="169" t="s">
        <v>368</v>
      </c>
      <c r="E2898" s="170">
        <v>4.1415800000000003</v>
      </c>
      <c r="F2898" s="171">
        <v>300</v>
      </c>
      <c r="G2898" s="172">
        <f>ROUND(E2898*F2898,2)</f>
        <v>1242.47</v>
      </c>
      <c r="H2898" s="171">
        <v>0</v>
      </c>
      <c r="I2898" s="172">
        <f>ROUND(E2898*H2898,2)</f>
        <v>0</v>
      </c>
      <c r="J2898" s="171">
        <v>300</v>
      </c>
      <c r="K2898" s="172">
        <f>ROUND(E2898*J2898,2)</f>
        <v>1242.47</v>
      </c>
      <c r="L2898" s="172">
        <v>21</v>
      </c>
      <c r="M2898" s="172">
        <f>G2898*(1+L2898/100)</f>
        <v>1503.3887</v>
      </c>
      <c r="N2898" s="172">
        <v>0</v>
      </c>
      <c r="O2898" s="172">
        <f>ROUND(E2898*N2898,2)</f>
        <v>0</v>
      </c>
      <c r="P2898" s="172">
        <v>0</v>
      </c>
      <c r="Q2898" s="172">
        <f>ROUND(E2898*P2898,2)</f>
        <v>0</v>
      </c>
      <c r="R2898" s="172"/>
      <c r="S2898" s="172" t="s">
        <v>438</v>
      </c>
      <c r="T2898" s="173" t="s">
        <v>201</v>
      </c>
      <c r="U2898" s="159">
        <v>0</v>
      </c>
      <c r="V2898" s="159">
        <f>ROUND(E2898*U2898,2)</f>
        <v>0</v>
      </c>
      <c r="W2898" s="159"/>
      <c r="X2898" s="159" t="s">
        <v>242</v>
      </c>
      <c r="Y2898" s="150"/>
      <c r="Z2898" s="150"/>
      <c r="AA2898" s="150"/>
      <c r="AB2898" s="150"/>
      <c r="AC2898" s="150"/>
      <c r="AD2898" s="150"/>
      <c r="AE2898" s="150"/>
      <c r="AF2898" s="150"/>
      <c r="AG2898" s="150" t="s">
        <v>243</v>
      </c>
      <c r="AH2898" s="150"/>
      <c r="AI2898" s="150"/>
      <c r="AJ2898" s="150"/>
      <c r="AK2898" s="150"/>
      <c r="AL2898" s="150"/>
      <c r="AM2898" s="150"/>
      <c r="AN2898" s="150"/>
      <c r="AO2898" s="150"/>
      <c r="AP2898" s="150"/>
      <c r="AQ2898" s="150"/>
      <c r="AR2898" s="150"/>
      <c r="AS2898" s="150"/>
      <c r="AT2898" s="150"/>
      <c r="AU2898" s="150"/>
      <c r="AV2898" s="150"/>
      <c r="AW2898" s="150"/>
      <c r="AX2898" s="150"/>
      <c r="AY2898" s="150"/>
      <c r="AZ2898" s="150"/>
      <c r="BA2898" s="150"/>
      <c r="BB2898" s="150"/>
      <c r="BC2898" s="150"/>
      <c r="BD2898" s="150"/>
      <c r="BE2898" s="150"/>
      <c r="BF2898" s="150"/>
      <c r="BG2898" s="150"/>
      <c r="BH2898" s="150"/>
    </row>
    <row r="2899" spans="1:60" outlineLevel="1" x14ac:dyDescent="0.2">
      <c r="A2899" s="157"/>
      <c r="B2899" s="158"/>
      <c r="C2899" s="199" t="s">
        <v>2500</v>
      </c>
      <c r="D2899" s="189"/>
      <c r="E2899" s="190">
        <v>6.8290000000000003E-2</v>
      </c>
      <c r="F2899" s="159"/>
      <c r="G2899" s="159"/>
      <c r="H2899" s="159"/>
      <c r="I2899" s="159"/>
      <c r="J2899" s="159"/>
      <c r="K2899" s="159"/>
      <c r="L2899" s="159"/>
      <c r="M2899" s="159"/>
      <c r="N2899" s="159"/>
      <c r="O2899" s="159"/>
      <c r="P2899" s="159"/>
      <c r="Q2899" s="159"/>
      <c r="R2899" s="159"/>
      <c r="S2899" s="159"/>
      <c r="T2899" s="159"/>
      <c r="U2899" s="159"/>
      <c r="V2899" s="159"/>
      <c r="W2899" s="159"/>
      <c r="X2899" s="159"/>
      <c r="Y2899" s="150"/>
      <c r="Z2899" s="150"/>
      <c r="AA2899" s="150"/>
      <c r="AB2899" s="150"/>
      <c r="AC2899" s="150"/>
      <c r="AD2899" s="150"/>
      <c r="AE2899" s="150"/>
      <c r="AF2899" s="150"/>
      <c r="AG2899" s="150" t="s">
        <v>247</v>
      </c>
      <c r="AH2899" s="150">
        <v>7</v>
      </c>
      <c r="AI2899" s="150"/>
      <c r="AJ2899" s="150"/>
      <c r="AK2899" s="150"/>
      <c r="AL2899" s="150"/>
      <c r="AM2899" s="150"/>
      <c r="AN2899" s="150"/>
      <c r="AO2899" s="150"/>
      <c r="AP2899" s="150"/>
      <c r="AQ2899" s="150"/>
      <c r="AR2899" s="150"/>
      <c r="AS2899" s="150"/>
      <c r="AT2899" s="150"/>
      <c r="AU2899" s="150"/>
      <c r="AV2899" s="150"/>
      <c r="AW2899" s="150"/>
      <c r="AX2899" s="150"/>
      <c r="AY2899" s="150"/>
      <c r="AZ2899" s="150"/>
      <c r="BA2899" s="150"/>
      <c r="BB2899" s="150"/>
      <c r="BC2899" s="150"/>
      <c r="BD2899" s="150"/>
      <c r="BE2899" s="150"/>
      <c r="BF2899" s="150"/>
      <c r="BG2899" s="150"/>
      <c r="BH2899" s="150"/>
    </row>
    <row r="2900" spans="1:60" outlineLevel="1" x14ac:dyDescent="0.2">
      <c r="A2900" s="157"/>
      <c r="B2900" s="158"/>
      <c r="C2900" s="199" t="s">
        <v>2501</v>
      </c>
      <c r="D2900" s="189"/>
      <c r="E2900" s="190">
        <v>1.3175399999999999</v>
      </c>
      <c r="F2900" s="159"/>
      <c r="G2900" s="159"/>
      <c r="H2900" s="159"/>
      <c r="I2900" s="159"/>
      <c r="J2900" s="159"/>
      <c r="K2900" s="159"/>
      <c r="L2900" s="159"/>
      <c r="M2900" s="159"/>
      <c r="N2900" s="159"/>
      <c r="O2900" s="159"/>
      <c r="P2900" s="159"/>
      <c r="Q2900" s="159"/>
      <c r="R2900" s="159"/>
      <c r="S2900" s="159"/>
      <c r="T2900" s="159"/>
      <c r="U2900" s="159"/>
      <c r="V2900" s="159"/>
      <c r="W2900" s="159"/>
      <c r="X2900" s="159"/>
      <c r="Y2900" s="150"/>
      <c r="Z2900" s="150"/>
      <c r="AA2900" s="150"/>
      <c r="AB2900" s="150"/>
      <c r="AC2900" s="150"/>
      <c r="AD2900" s="150"/>
      <c r="AE2900" s="150"/>
      <c r="AF2900" s="150"/>
      <c r="AG2900" s="150" t="s">
        <v>247</v>
      </c>
      <c r="AH2900" s="150">
        <v>7</v>
      </c>
      <c r="AI2900" s="150"/>
      <c r="AJ2900" s="150"/>
      <c r="AK2900" s="150"/>
      <c r="AL2900" s="150"/>
      <c r="AM2900" s="150"/>
      <c r="AN2900" s="150"/>
      <c r="AO2900" s="150"/>
      <c r="AP2900" s="150"/>
      <c r="AQ2900" s="150"/>
      <c r="AR2900" s="150"/>
      <c r="AS2900" s="150"/>
      <c r="AT2900" s="150"/>
      <c r="AU2900" s="150"/>
      <c r="AV2900" s="150"/>
      <c r="AW2900" s="150"/>
      <c r="AX2900" s="150"/>
      <c r="AY2900" s="150"/>
      <c r="AZ2900" s="150"/>
      <c r="BA2900" s="150"/>
      <c r="BB2900" s="150"/>
      <c r="BC2900" s="150"/>
      <c r="BD2900" s="150"/>
      <c r="BE2900" s="150"/>
      <c r="BF2900" s="150"/>
      <c r="BG2900" s="150"/>
      <c r="BH2900" s="150"/>
    </row>
    <row r="2901" spans="1:60" outlineLevel="1" x14ac:dyDescent="0.2">
      <c r="A2901" s="157"/>
      <c r="B2901" s="158"/>
      <c r="C2901" s="199" t="s">
        <v>2502</v>
      </c>
      <c r="D2901" s="189"/>
      <c r="E2901" s="190">
        <v>2.3946399999999999</v>
      </c>
      <c r="F2901" s="159"/>
      <c r="G2901" s="159"/>
      <c r="H2901" s="159"/>
      <c r="I2901" s="159"/>
      <c r="J2901" s="159"/>
      <c r="K2901" s="159"/>
      <c r="L2901" s="159"/>
      <c r="M2901" s="159"/>
      <c r="N2901" s="159"/>
      <c r="O2901" s="159"/>
      <c r="P2901" s="159"/>
      <c r="Q2901" s="159"/>
      <c r="R2901" s="159"/>
      <c r="S2901" s="159"/>
      <c r="T2901" s="159"/>
      <c r="U2901" s="159"/>
      <c r="V2901" s="159"/>
      <c r="W2901" s="159"/>
      <c r="X2901" s="159"/>
      <c r="Y2901" s="150"/>
      <c r="Z2901" s="150"/>
      <c r="AA2901" s="150"/>
      <c r="AB2901" s="150"/>
      <c r="AC2901" s="150"/>
      <c r="AD2901" s="150"/>
      <c r="AE2901" s="150"/>
      <c r="AF2901" s="150"/>
      <c r="AG2901" s="150" t="s">
        <v>247</v>
      </c>
      <c r="AH2901" s="150">
        <v>7</v>
      </c>
      <c r="AI2901" s="150"/>
      <c r="AJ2901" s="150"/>
      <c r="AK2901" s="150"/>
      <c r="AL2901" s="150"/>
      <c r="AM2901" s="150"/>
      <c r="AN2901" s="150"/>
      <c r="AO2901" s="150"/>
      <c r="AP2901" s="150"/>
      <c r="AQ2901" s="150"/>
      <c r="AR2901" s="150"/>
      <c r="AS2901" s="150"/>
      <c r="AT2901" s="150"/>
      <c r="AU2901" s="150"/>
      <c r="AV2901" s="150"/>
      <c r="AW2901" s="150"/>
      <c r="AX2901" s="150"/>
      <c r="AY2901" s="150"/>
      <c r="AZ2901" s="150"/>
      <c r="BA2901" s="150"/>
      <c r="BB2901" s="150"/>
      <c r="BC2901" s="150"/>
      <c r="BD2901" s="150"/>
      <c r="BE2901" s="150"/>
      <c r="BF2901" s="150"/>
      <c r="BG2901" s="150"/>
      <c r="BH2901" s="150"/>
    </row>
    <row r="2902" spans="1:60" outlineLevel="1" x14ac:dyDescent="0.2">
      <c r="A2902" s="157"/>
      <c r="B2902" s="158"/>
      <c r="C2902" s="199" t="s">
        <v>2503</v>
      </c>
      <c r="D2902" s="189"/>
      <c r="E2902" s="190">
        <v>0.23788999999999999</v>
      </c>
      <c r="F2902" s="159"/>
      <c r="G2902" s="159"/>
      <c r="H2902" s="159"/>
      <c r="I2902" s="159"/>
      <c r="J2902" s="159"/>
      <c r="K2902" s="159"/>
      <c r="L2902" s="159"/>
      <c r="M2902" s="159"/>
      <c r="N2902" s="159"/>
      <c r="O2902" s="159"/>
      <c r="P2902" s="159"/>
      <c r="Q2902" s="159"/>
      <c r="R2902" s="159"/>
      <c r="S2902" s="159"/>
      <c r="T2902" s="159"/>
      <c r="U2902" s="159"/>
      <c r="V2902" s="159"/>
      <c r="W2902" s="159"/>
      <c r="X2902" s="159"/>
      <c r="Y2902" s="150"/>
      <c r="Z2902" s="150"/>
      <c r="AA2902" s="150"/>
      <c r="AB2902" s="150"/>
      <c r="AC2902" s="150"/>
      <c r="AD2902" s="150"/>
      <c r="AE2902" s="150"/>
      <c r="AF2902" s="150"/>
      <c r="AG2902" s="150" t="s">
        <v>247</v>
      </c>
      <c r="AH2902" s="150">
        <v>7</v>
      </c>
      <c r="AI2902" s="150"/>
      <c r="AJ2902" s="150"/>
      <c r="AK2902" s="150"/>
      <c r="AL2902" s="150"/>
      <c r="AM2902" s="150"/>
      <c r="AN2902" s="150"/>
      <c r="AO2902" s="150"/>
      <c r="AP2902" s="150"/>
      <c r="AQ2902" s="150"/>
      <c r="AR2902" s="150"/>
      <c r="AS2902" s="150"/>
      <c r="AT2902" s="150"/>
      <c r="AU2902" s="150"/>
      <c r="AV2902" s="150"/>
      <c r="AW2902" s="150"/>
      <c r="AX2902" s="150"/>
      <c r="AY2902" s="150"/>
      <c r="AZ2902" s="150"/>
      <c r="BA2902" s="150"/>
      <c r="BB2902" s="150"/>
      <c r="BC2902" s="150"/>
      <c r="BD2902" s="150"/>
      <c r="BE2902" s="150"/>
      <c r="BF2902" s="150"/>
      <c r="BG2902" s="150"/>
      <c r="BH2902" s="150"/>
    </row>
    <row r="2903" spans="1:60" outlineLevel="1" x14ac:dyDescent="0.2">
      <c r="A2903" s="157"/>
      <c r="B2903" s="158"/>
      <c r="C2903" s="199" t="s">
        <v>2504</v>
      </c>
      <c r="D2903" s="189"/>
      <c r="E2903" s="190">
        <v>1.257E-2</v>
      </c>
      <c r="F2903" s="159"/>
      <c r="G2903" s="159"/>
      <c r="H2903" s="159"/>
      <c r="I2903" s="159"/>
      <c r="J2903" s="159"/>
      <c r="K2903" s="159"/>
      <c r="L2903" s="159"/>
      <c r="M2903" s="159"/>
      <c r="N2903" s="159"/>
      <c r="O2903" s="159"/>
      <c r="P2903" s="159"/>
      <c r="Q2903" s="159"/>
      <c r="R2903" s="159"/>
      <c r="S2903" s="159"/>
      <c r="T2903" s="159"/>
      <c r="U2903" s="159"/>
      <c r="V2903" s="159"/>
      <c r="W2903" s="159"/>
      <c r="X2903" s="159"/>
      <c r="Y2903" s="150"/>
      <c r="Z2903" s="150"/>
      <c r="AA2903" s="150"/>
      <c r="AB2903" s="150"/>
      <c r="AC2903" s="150"/>
      <c r="AD2903" s="150"/>
      <c r="AE2903" s="150"/>
      <c r="AF2903" s="150"/>
      <c r="AG2903" s="150" t="s">
        <v>247</v>
      </c>
      <c r="AH2903" s="150">
        <v>7</v>
      </c>
      <c r="AI2903" s="150"/>
      <c r="AJ2903" s="150"/>
      <c r="AK2903" s="150"/>
      <c r="AL2903" s="150"/>
      <c r="AM2903" s="150"/>
      <c r="AN2903" s="150"/>
      <c r="AO2903" s="150"/>
      <c r="AP2903" s="150"/>
      <c r="AQ2903" s="150"/>
      <c r="AR2903" s="150"/>
      <c r="AS2903" s="150"/>
      <c r="AT2903" s="150"/>
      <c r="AU2903" s="150"/>
      <c r="AV2903" s="150"/>
      <c r="AW2903" s="150"/>
      <c r="AX2903" s="150"/>
      <c r="AY2903" s="150"/>
      <c r="AZ2903" s="150"/>
      <c r="BA2903" s="150"/>
      <c r="BB2903" s="150"/>
      <c r="BC2903" s="150"/>
      <c r="BD2903" s="150"/>
      <c r="BE2903" s="150"/>
      <c r="BF2903" s="150"/>
      <c r="BG2903" s="150"/>
      <c r="BH2903" s="150"/>
    </row>
    <row r="2904" spans="1:60" outlineLevel="1" x14ac:dyDescent="0.2">
      <c r="A2904" s="157"/>
      <c r="B2904" s="158"/>
      <c r="C2904" s="199" t="s">
        <v>2505</v>
      </c>
      <c r="D2904" s="189"/>
      <c r="E2904" s="190">
        <v>8.5650000000000004E-2</v>
      </c>
      <c r="F2904" s="159"/>
      <c r="G2904" s="159"/>
      <c r="H2904" s="159"/>
      <c r="I2904" s="159"/>
      <c r="J2904" s="159"/>
      <c r="K2904" s="159"/>
      <c r="L2904" s="159"/>
      <c r="M2904" s="159"/>
      <c r="N2904" s="159"/>
      <c r="O2904" s="159"/>
      <c r="P2904" s="159"/>
      <c r="Q2904" s="159"/>
      <c r="R2904" s="159"/>
      <c r="S2904" s="159"/>
      <c r="T2904" s="159"/>
      <c r="U2904" s="159"/>
      <c r="V2904" s="159"/>
      <c r="W2904" s="159"/>
      <c r="X2904" s="159"/>
      <c r="Y2904" s="150"/>
      <c r="Z2904" s="150"/>
      <c r="AA2904" s="150"/>
      <c r="AB2904" s="150"/>
      <c r="AC2904" s="150"/>
      <c r="AD2904" s="150"/>
      <c r="AE2904" s="150"/>
      <c r="AF2904" s="150"/>
      <c r="AG2904" s="150" t="s">
        <v>247</v>
      </c>
      <c r="AH2904" s="150">
        <v>7</v>
      </c>
      <c r="AI2904" s="150"/>
      <c r="AJ2904" s="150"/>
      <c r="AK2904" s="150"/>
      <c r="AL2904" s="150"/>
      <c r="AM2904" s="150"/>
      <c r="AN2904" s="150"/>
      <c r="AO2904" s="150"/>
      <c r="AP2904" s="150"/>
      <c r="AQ2904" s="150"/>
      <c r="AR2904" s="150"/>
      <c r="AS2904" s="150"/>
      <c r="AT2904" s="150"/>
      <c r="AU2904" s="150"/>
      <c r="AV2904" s="150"/>
      <c r="AW2904" s="150"/>
      <c r="AX2904" s="150"/>
      <c r="AY2904" s="150"/>
      <c r="AZ2904" s="150"/>
      <c r="BA2904" s="150"/>
      <c r="BB2904" s="150"/>
      <c r="BC2904" s="150"/>
      <c r="BD2904" s="150"/>
      <c r="BE2904" s="150"/>
      <c r="BF2904" s="150"/>
      <c r="BG2904" s="150"/>
      <c r="BH2904" s="150"/>
    </row>
    <row r="2905" spans="1:60" outlineLevel="1" x14ac:dyDescent="0.2">
      <c r="A2905" s="157"/>
      <c r="B2905" s="158"/>
      <c r="C2905" s="199" t="s">
        <v>2506</v>
      </c>
      <c r="D2905" s="189"/>
      <c r="E2905" s="190">
        <v>2.5000000000000001E-2</v>
      </c>
      <c r="F2905" s="159"/>
      <c r="G2905" s="159"/>
      <c r="H2905" s="159"/>
      <c r="I2905" s="159"/>
      <c r="J2905" s="159"/>
      <c r="K2905" s="159"/>
      <c r="L2905" s="159"/>
      <c r="M2905" s="159"/>
      <c r="N2905" s="159"/>
      <c r="O2905" s="159"/>
      <c r="P2905" s="159"/>
      <c r="Q2905" s="159"/>
      <c r="R2905" s="159"/>
      <c r="S2905" s="159"/>
      <c r="T2905" s="159"/>
      <c r="U2905" s="159"/>
      <c r="V2905" s="159"/>
      <c r="W2905" s="159"/>
      <c r="X2905" s="159"/>
      <c r="Y2905" s="150"/>
      <c r="Z2905" s="150"/>
      <c r="AA2905" s="150"/>
      <c r="AB2905" s="150"/>
      <c r="AC2905" s="150"/>
      <c r="AD2905" s="150"/>
      <c r="AE2905" s="150"/>
      <c r="AF2905" s="150"/>
      <c r="AG2905" s="150" t="s">
        <v>247</v>
      </c>
      <c r="AH2905" s="150">
        <v>7</v>
      </c>
      <c r="AI2905" s="150"/>
      <c r="AJ2905" s="150"/>
      <c r="AK2905" s="150"/>
      <c r="AL2905" s="150"/>
      <c r="AM2905" s="150"/>
      <c r="AN2905" s="150"/>
      <c r="AO2905" s="150"/>
      <c r="AP2905" s="150"/>
      <c r="AQ2905" s="150"/>
      <c r="AR2905" s="150"/>
      <c r="AS2905" s="150"/>
      <c r="AT2905" s="150"/>
      <c r="AU2905" s="150"/>
      <c r="AV2905" s="150"/>
      <c r="AW2905" s="150"/>
      <c r="AX2905" s="150"/>
      <c r="AY2905" s="150"/>
      <c r="AZ2905" s="150"/>
      <c r="BA2905" s="150"/>
      <c r="BB2905" s="150"/>
      <c r="BC2905" s="150"/>
      <c r="BD2905" s="150"/>
      <c r="BE2905" s="150"/>
      <c r="BF2905" s="150"/>
      <c r="BG2905" s="150"/>
      <c r="BH2905" s="150"/>
    </row>
    <row r="2906" spans="1:60" outlineLevel="1" x14ac:dyDescent="0.2">
      <c r="A2906" s="167">
        <v>473</v>
      </c>
      <c r="B2906" s="168" t="s">
        <v>2507</v>
      </c>
      <c r="C2906" s="184" t="s">
        <v>2508</v>
      </c>
      <c r="D2906" s="169" t="s">
        <v>368</v>
      </c>
      <c r="E2906" s="170">
        <v>149.81706</v>
      </c>
      <c r="F2906" s="171">
        <v>226</v>
      </c>
      <c r="G2906" s="172">
        <f>ROUND(E2906*F2906,2)</f>
        <v>33858.660000000003</v>
      </c>
      <c r="H2906" s="171">
        <v>0</v>
      </c>
      <c r="I2906" s="172">
        <f>ROUND(E2906*H2906,2)</f>
        <v>0</v>
      </c>
      <c r="J2906" s="171">
        <v>226</v>
      </c>
      <c r="K2906" s="172">
        <f>ROUND(E2906*J2906,2)</f>
        <v>33858.660000000003</v>
      </c>
      <c r="L2906" s="172">
        <v>21</v>
      </c>
      <c r="M2906" s="172">
        <f>G2906*(1+L2906/100)</f>
        <v>40968.978600000002</v>
      </c>
      <c r="N2906" s="172">
        <v>0</v>
      </c>
      <c r="O2906" s="172">
        <f>ROUND(E2906*N2906,2)</f>
        <v>0</v>
      </c>
      <c r="P2906" s="172">
        <v>0</v>
      </c>
      <c r="Q2906" s="172">
        <f>ROUND(E2906*P2906,2)</f>
        <v>0</v>
      </c>
      <c r="R2906" s="172" t="s">
        <v>1153</v>
      </c>
      <c r="S2906" s="172" t="s">
        <v>201</v>
      </c>
      <c r="T2906" s="173" t="s">
        <v>201</v>
      </c>
      <c r="U2906" s="159">
        <v>0.49</v>
      </c>
      <c r="V2906" s="159">
        <f>ROUND(E2906*U2906,2)</f>
        <v>73.41</v>
      </c>
      <c r="W2906" s="159"/>
      <c r="X2906" s="159" t="s">
        <v>2509</v>
      </c>
      <c r="Y2906" s="150"/>
      <c r="Z2906" s="150"/>
      <c r="AA2906" s="150"/>
      <c r="AB2906" s="150"/>
      <c r="AC2906" s="150"/>
      <c r="AD2906" s="150"/>
      <c r="AE2906" s="150"/>
      <c r="AF2906" s="150"/>
      <c r="AG2906" s="150" t="s">
        <v>2510</v>
      </c>
      <c r="AH2906" s="150"/>
      <c r="AI2906" s="150"/>
      <c r="AJ2906" s="150"/>
      <c r="AK2906" s="150"/>
      <c r="AL2906" s="150"/>
      <c r="AM2906" s="150"/>
      <c r="AN2906" s="150"/>
      <c r="AO2906" s="150"/>
      <c r="AP2906" s="150"/>
      <c r="AQ2906" s="150"/>
      <c r="AR2906" s="150"/>
      <c r="AS2906" s="150"/>
      <c r="AT2906" s="150"/>
      <c r="AU2906" s="150"/>
      <c r="AV2906" s="150"/>
      <c r="AW2906" s="150"/>
      <c r="AX2906" s="150"/>
      <c r="AY2906" s="150"/>
      <c r="AZ2906" s="150"/>
      <c r="BA2906" s="150"/>
      <c r="BB2906" s="150"/>
      <c r="BC2906" s="150"/>
      <c r="BD2906" s="150"/>
      <c r="BE2906" s="150"/>
      <c r="BF2906" s="150"/>
      <c r="BG2906" s="150"/>
      <c r="BH2906" s="150"/>
    </row>
    <row r="2907" spans="1:60" outlineLevel="1" x14ac:dyDescent="0.2">
      <c r="A2907" s="157"/>
      <c r="B2907" s="158"/>
      <c r="C2907" s="262" t="s">
        <v>2511</v>
      </c>
      <c r="D2907" s="263"/>
      <c r="E2907" s="263"/>
      <c r="F2907" s="263"/>
      <c r="G2907" s="263"/>
      <c r="H2907" s="159"/>
      <c r="I2907" s="159"/>
      <c r="J2907" s="159"/>
      <c r="K2907" s="159"/>
      <c r="L2907" s="159"/>
      <c r="M2907" s="159"/>
      <c r="N2907" s="159"/>
      <c r="O2907" s="159"/>
      <c r="P2907" s="159"/>
      <c r="Q2907" s="159"/>
      <c r="R2907" s="159"/>
      <c r="S2907" s="159"/>
      <c r="T2907" s="159"/>
      <c r="U2907" s="159"/>
      <c r="V2907" s="159"/>
      <c r="W2907" s="159"/>
      <c r="X2907" s="159"/>
      <c r="Y2907" s="150"/>
      <c r="Z2907" s="150"/>
      <c r="AA2907" s="150"/>
      <c r="AB2907" s="150"/>
      <c r="AC2907" s="150"/>
      <c r="AD2907" s="150"/>
      <c r="AE2907" s="150"/>
      <c r="AF2907" s="150"/>
      <c r="AG2907" s="150" t="s">
        <v>206</v>
      </c>
      <c r="AH2907" s="150"/>
      <c r="AI2907" s="150"/>
      <c r="AJ2907" s="150"/>
      <c r="AK2907" s="150"/>
      <c r="AL2907" s="150"/>
      <c r="AM2907" s="150"/>
      <c r="AN2907" s="150"/>
      <c r="AO2907" s="150"/>
      <c r="AP2907" s="150"/>
      <c r="AQ2907" s="150"/>
      <c r="AR2907" s="150"/>
      <c r="AS2907" s="150"/>
      <c r="AT2907" s="150"/>
      <c r="AU2907" s="150"/>
      <c r="AV2907" s="150"/>
      <c r="AW2907" s="150"/>
      <c r="AX2907" s="150"/>
      <c r="AY2907" s="150"/>
      <c r="AZ2907" s="150"/>
      <c r="BA2907" s="150"/>
      <c r="BB2907" s="150"/>
      <c r="BC2907" s="150"/>
      <c r="BD2907" s="150"/>
      <c r="BE2907" s="150"/>
      <c r="BF2907" s="150"/>
      <c r="BG2907" s="150"/>
      <c r="BH2907" s="150"/>
    </row>
    <row r="2908" spans="1:60" outlineLevel="1" x14ac:dyDescent="0.2">
      <c r="A2908" s="157"/>
      <c r="B2908" s="158"/>
      <c r="C2908" s="199" t="s">
        <v>2512</v>
      </c>
      <c r="D2908" s="189"/>
      <c r="E2908" s="190"/>
      <c r="F2908" s="159"/>
      <c r="G2908" s="159"/>
      <c r="H2908" s="159"/>
      <c r="I2908" s="159"/>
      <c r="J2908" s="159"/>
      <c r="K2908" s="159"/>
      <c r="L2908" s="159"/>
      <c r="M2908" s="159"/>
      <c r="N2908" s="159"/>
      <c r="O2908" s="159"/>
      <c r="P2908" s="159"/>
      <c r="Q2908" s="159"/>
      <c r="R2908" s="159"/>
      <c r="S2908" s="159"/>
      <c r="T2908" s="159"/>
      <c r="U2908" s="159"/>
      <c r="V2908" s="159"/>
      <c r="W2908" s="159"/>
      <c r="X2908" s="159"/>
      <c r="Y2908" s="150"/>
      <c r="Z2908" s="150"/>
      <c r="AA2908" s="150"/>
      <c r="AB2908" s="150"/>
      <c r="AC2908" s="150"/>
      <c r="AD2908" s="150"/>
      <c r="AE2908" s="150"/>
      <c r="AF2908" s="150"/>
      <c r="AG2908" s="150" t="s">
        <v>247</v>
      </c>
      <c r="AH2908" s="150">
        <v>0</v>
      </c>
      <c r="AI2908" s="150"/>
      <c r="AJ2908" s="150"/>
      <c r="AK2908" s="150"/>
      <c r="AL2908" s="150"/>
      <c r="AM2908" s="150"/>
      <c r="AN2908" s="150"/>
      <c r="AO2908" s="150"/>
      <c r="AP2908" s="150"/>
      <c r="AQ2908" s="150"/>
      <c r="AR2908" s="150"/>
      <c r="AS2908" s="150"/>
      <c r="AT2908" s="150"/>
      <c r="AU2908" s="150"/>
      <c r="AV2908" s="150"/>
      <c r="AW2908" s="150"/>
      <c r="AX2908" s="150"/>
      <c r="AY2908" s="150"/>
      <c r="AZ2908" s="150"/>
      <c r="BA2908" s="150"/>
      <c r="BB2908" s="150"/>
      <c r="BC2908" s="150"/>
      <c r="BD2908" s="150"/>
      <c r="BE2908" s="150"/>
      <c r="BF2908" s="150"/>
      <c r="BG2908" s="150"/>
      <c r="BH2908" s="150"/>
    </row>
    <row r="2909" spans="1:60" ht="22.5" outlineLevel="1" x14ac:dyDescent="0.2">
      <c r="A2909" s="157"/>
      <c r="B2909" s="158"/>
      <c r="C2909" s="199" t="s">
        <v>2513</v>
      </c>
      <c r="D2909" s="189"/>
      <c r="E2909" s="190"/>
      <c r="F2909" s="159"/>
      <c r="G2909" s="159"/>
      <c r="H2909" s="159"/>
      <c r="I2909" s="159"/>
      <c r="J2909" s="159"/>
      <c r="K2909" s="159"/>
      <c r="L2909" s="159"/>
      <c r="M2909" s="159"/>
      <c r="N2909" s="159"/>
      <c r="O2909" s="159"/>
      <c r="P2909" s="159"/>
      <c r="Q2909" s="159"/>
      <c r="R2909" s="159"/>
      <c r="S2909" s="159"/>
      <c r="T2909" s="159"/>
      <c r="U2909" s="159"/>
      <c r="V2909" s="159"/>
      <c r="W2909" s="159"/>
      <c r="X2909" s="159"/>
      <c r="Y2909" s="150"/>
      <c r="Z2909" s="150"/>
      <c r="AA2909" s="150"/>
      <c r="AB2909" s="150"/>
      <c r="AC2909" s="150"/>
      <c r="AD2909" s="150"/>
      <c r="AE2909" s="150"/>
      <c r="AF2909" s="150"/>
      <c r="AG2909" s="150" t="s">
        <v>247</v>
      </c>
      <c r="AH2909" s="150">
        <v>0</v>
      </c>
      <c r="AI2909" s="150"/>
      <c r="AJ2909" s="150"/>
      <c r="AK2909" s="150"/>
      <c r="AL2909" s="150"/>
      <c r="AM2909" s="150"/>
      <c r="AN2909" s="150"/>
      <c r="AO2909" s="150"/>
      <c r="AP2909" s="150"/>
      <c r="AQ2909" s="150"/>
      <c r="AR2909" s="150"/>
      <c r="AS2909" s="150"/>
      <c r="AT2909" s="150"/>
      <c r="AU2909" s="150"/>
      <c r="AV2909" s="150"/>
      <c r="AW2909" s="150"/>
      <c r="AX2909" s="150"/>
      <c r="AY2909" s="150"/>
      <c r="AZ2909" s="150"/>
      <c r="BA2909" s="150"/>
      <c r="BB2909" s="150"/>
      <c r="BC2909" s="150"/>
      <c r="BD2909" s="150"/>
      <c r="BE2909" s="150"/>
      <c r="BF2909" s="150"/>
      <c r="BG2909" s="150"/>
      <c r="BH2909" s="150"/>
    </row>
    <row r="2910" spans="1:60" ht="22.5" outlineLevel="1" x14ac:dyDescent="0.2">
      <c r="A2910" s="157"/>
      <c r="B2910" s="158"/>
      <c r="C2910" s="199" t="s">
        <v>2514</v>
      </c>
      <c r="D2910" s="189"/>
      <c r="E2910" s="190"/>
      <c r="F2910" s="159"/>
      <c r="G2910" s="159"/>
      <c r="H2910" s="159"/>
      <c r="I2910" s="159"/>
      <c r="J2910" s="159"/>
      <c r="K2910" s="159"/>
      <c r="L2910" s="159"/>
      <c r="M2910" s="159"/>
      <c r="N2910" s="159"/>
      <c r="O2910" s="159"/>
      <c r="P2910" s="159"/>
      <c r="Q2910" s="159"/>
      <c r="R2910" s="159"/>
      <c r="S2910" s="159"/>
      <c r="T2910" s="159"/>
      <c r="U2910" s="159"/>
      <c r="V2910" s="159"/>
      <c r="W2910" s="159"/>
      <c r="X2910" s="159"/>
      <c r="Y2910" s="150"/>
      <c r="Z2910" s="150"/>
      <c r="AA2910" s="150"/>
      <c r="AB2910" s="150"/>
      <c r="AC2910" s="150"/>
      <c r="AD2910" s="150"/>
      <c r="AE2910" s="150"/>
      <c r="AF2910" s="150"/>
      <c r="AG2910" s="150" t="s">
        <v>247</v>
      </c>
      <c r="AH2910" s="150">
        <v>0</v>
      </c>
      <c r="AI2910" s="150"/>
      <c r="AJ2910" s="150"/>
      <c r="AK2910" s="150"/>
      <c r="AL2910" s="150"/>
      <c r="AM2910" s="150"/>
      <c r="AN2910" s="150"/>
      <c r="AO2910" s="150"/>
      <c r="AP2910" s="150"/>
      <c r="AQ2910" s="150"/>
      <c r="AR2910" s="150"/>
      <c r="AS2910" s="150"/>
      <c r="AT2910" s="150"/>
      <c r="AU2910" s="150"/>
      <c r="AV2910" s="150"/>
      <c r="AW2910" s="150"/>
      <c r="AX2910" s="150"/>
      <c r="AY2910" s="150"/>
      <c r="AZ2910" s="150"/>
      <c r="BA2910" s="150"/>
      <c r="BB2910" s="150"/>
      <c r="BC2910" s="150"/>
      <c r="BD2910" s="150"/>
      <c r="BE2910" s="150"/>
      <c r="BF2910" s="150"/>
      <c r="BG2910" s="150"/>
      <c r="BH2910" s="150"/>
    </row>
    <row r="2911" spans="1:60" outlineLevel="1" x14ac:dyDescent="0.2">
      <c r="A2911" s="157"/>
      <c r="B2911" s="158"/>
      <c r="C2911" s="199" t="s">
        <v>2515</v>
      </c>
      <c r="D2911" s="189"/>
      <c r="E2911" s="190">
        <v>149.81706</v>
      </c>
      <c r="F2911" s="159"/>
      <c r="G2911" s="159"/>
      <c r="H2911" s="159"/>
      <c r="I2911" s="159"/>
      <c r="J2911" s="159"/>
      <c r="K2911" s="159"/>
      <c r="L2911" s="159"/>
      <c r="M2911" s="159"/>
      <c r="N2911" s="159"/>
      <c r="O2911" s="159"/>
      <c r="P2911" s="159"/>
      <c r="Q2911" s="159"/>
      <c r="R2911" s="159"/>
      <c r="S2911" s="159"/>
      <c r="T2911" s="159"/>
      <c r="U2911" s="159"/>
      <c r="V2911" s="159"/>
      <c r="W2911" s="159"/>
      <c r="X2911" s="159"/>
      <c r="Y2911" s="150"/>
      <c r="Z2911" s="150"/>
      <c r="AA2911" s="150"/>
      <c r="AB2911" s="150"/>
      <c r="AC2911" s="150"/>
      <c r="AD2911" s="150"/>
      <c r="AE2911" s="150"/>
      <c r="AF2911" s="150"/>
      <c r="AG2911" s="150" t="s">
        <v>247</v>
      </c>
      <c r="AH2911" s="150">
        <v>0</v>
      </c>
      <c r="AI2911" s="150"/>
      <c r="AJ2911" s="150"/>
      <c r="AK2911" s="150"/>
      <c r="AL2911" s="150"/>
      <c r="AM2911" s="150"/>
      <c r="AN2911" s="150"/>
      <c r="AO2911" s="150"/>
      <c r="AP2911" s="150"/>
      <c r="AQ2911" s="150"/>
      <c r="AR2911" s="150"/>
      <c r="AS2911" s="150"/>
      <c r="AT2911" s="150"/>
      <c r="AU2911" s="150"/>
      <c r="AV2911" s="150"/>
      <c r="AW2911" s="150"/>
      <c r="AX2911" s="150"/>
      <c r="AY2911" s="150"/>
      <c r="AZ2911" s="150"/>
      <c r="BA2911" s="150"/>
      <c r="BB2911" s="150"/>
      <c r="BC2911" s="150"/>
      <c r="BD2911" s="150"/>
      <c r="BE2911" s="150"/>
      <c r="BF2911" s="150"/>
      <c r="BG2911" s="150"/>
      <c r="BH2911" s="150"/>
    </row>
    <row r="2912" spans="1:60" outlineLevel="1" x14ac:dyDescent="0.2">
      <c r="A2912" s="167">
        <v>474</v>
      </c>
      <c r="B2912" s="168" t="s">
        <v>2516</v>
      </c>
      <c r="C2912" s="184" t="s">
        <v>2517</v>
      </c>
      <c r="D2912" s="169" t="s">
        <v>368</v>
      </c>
      <c r="E2912" s="170">
        <v>2846.5240600000002</v>
      </c>
      <c r="F2912" s="171">
        <v>15.6</v>
      </c>
      <c r="G2912" s="172">
        <f>ROUND(E2912*F2912,2)</f>
        <v>44405.78</v>
      </c>
      <c r="H2912" s="171">
        <v>0</v>
      </c>
      <c r="I2912" s="172">
        <f>ROUND(E2912*H2912,2)</f>
        <v>0</v>
      </c>
      <c r="J2912" s="171">
        <v>15.6</v>
      </c>
      <c r="K2912" s="172">
        <f>ROUND(E2912*J2912,2)</f>
        <v>44405.78</v>
      </c>
      <c r="L2912" s="172">
        <v>21</v>
      </c>
      <c r="M2912" s="172">
        <f>G2912*(1+L2912/100)</f>
        <v>53730.993799999997</v>
      </c>
      <c r="N2912" s="172">
        <v>0</v>
      </c>
      <c r="O2912" s="172">
        <f>ROUND(E2912*N2912,2)</f>
        <v>0</v>
      </c>
      <c r="P2912" s="172">
        <v>0</v>
      </c>
      <c r="Q2912" s="172">
        <f>ROUND(E2912*P2912,2)</f>
        <v>0</v>
      </c>
      <c r="R2912" s="172" t="s">
        <v>1153</v>
      </c>
      <c r="S2912" s="172" t="s">
        <v>201</v>
      </c>
      <c r="T2912" s="173" t="s">
        <v>201</v>
      </c>
      <c r="U2912" s="159">
        <v>0</v>
      </c>
      <c r="V2912" s="159">
        <f>ROUND(E2912*U2912,2)</f>
        <v>0</v>
      </c>
      <c r="W2912" s="159"/>
      <c r="X2912" s="159" t="s">
        <v>2509</v>
      </c>
      <c r="Y2912" s="150"/>
      <c r="Z2912" s="150"/>
      <c r="AA2912" s="150"/>
      <c r="AB2912" s="150"/>
      <c r="AC2912" s="150"/>
      <c r="AD2912" s="150"/>
      <c r="AE2912" s="150"/>
      <c r="AF2912" s="150"/>
      <c r="AG2912" s="150" t="s">
        <v>2510</v>
      </c>
      <c r="AH2912" s="150"/>
      <c r="AI2912" s="150"/>
      <c r="AJ2912" s="150"/>
      <c r="AK2912" s="150"/>
      <c r="AL2912" s="150"/>
      <c r="AM2912" s="150"/>
      <c r="AN2912" s="150"/>
      <c r="AO2912" s="150"/>
      <c r="AP2912" s="150"/>
      <c r="AQ2912" s="150"/>
      <c r="AR2912" s="150"/>
      <c r="AS2912" s="150"/>
      <c r="AT2912" s="150"/>
      <c r="AU2912" s="150"/>
      <c r="AV2912" s="150"/>
      <c r="AW2912" s="150"/>
      <c r="AX2912" s="150"/>
      <c r="AY2912" s="150"/>
      <c r="AZ2912" s="150"/>
      <c r="BA2912" s="150"/>
      <c r="BB2912" s="150"/>
      <c r="BC2912" s="150"/>
      <c r="BD2912" s="150"/>
      <c r="BE2912" s="150"/>
      <c r="BF2912" s="150"/>
      <c r="BG2912" s="150"/>
      <c r="BH2912" s="150"/>
    </row>
    <row r="2913" spans="1:60" outlineLevel="1" x14ac:dyDescent="0.2">
      <c r="A2913" s="157"/>
      <c r="B2913" s="158"/>
      <c r="C2913" s="199" t="s">
        <v>2512</v>
      </c>
      <c r="D2913" s="189"/>
      <c r="E2913" s="190"/>
      <c r="F2913" s="159"/>
      <c r="G2913" s="159"/>
      <c r="H2913" s="159"/>
      <c r="I2913" s="159"/>
      <c r="J2913" s="159"/>
      <c r="K2913" s="159"/>
      <c r="L2913" s="159"/>
      <c r="M2913" s="159"/>
      <c r="N2913" s="159"/>
      <c r="O2913" s="159"/>
      <c r="P2913" s="159"/>
      <c r="Q2913" s="159"/>
      <c r="R2913" s="159"/>
      <c r="S2913" s="159"/>
      <c r="T2913" s="159"/>
      <c r="U2913" s="159"/>
      <c r="V2913" s="159"/>
      <c r="W2913" s="159"/>
      <c r="X2913" s="159"/>
      <c r="Y2913" s="150"/>
      <c r="Z2913" s="150"/>
      <c r="AA2913" s="150"/>
      <c r="AB2913" s="150"/>
      <c r="AC2913" s="150"/>
      <c r="AD2913" s="150"/>
      <c r="AE2913" s="150"/>
      <c r="AF2913" s="150"/>
      <c r="AG2913" s="150" t="s">
        <v>247</v>
      </c>
      <c r="AH2913" s="150">
        <v>0</v>
      </c>
      <c r="AI2913" s="150"/>
      <c r="AJ2913" s="150"/>
      <c r="AK2913" s="150"/>
      <c r="AL2913" s="150"/>
      <c r="AM2913" s="150"/>
      <c r="AN2913" s="150"/>
      <c r="AO2913" s="150"/>
      <c r="AP2913" s="150"/>
      <c r="AQ2913" s="150"/>
      <c r="AR2913" s="150"/>
      <c r="AS2913" s="150"/>
      <c r="AT2913" s="150"/>
      <c r="AU2913" s="150"/>
      <c r="AV2913" s="150"/>
      <c r="AW2913" s="150"/>
      <c r="AX2913" s="150"/>
      <c r="AY2913" s="150"/>
      <c r="AZ2913" s="150"/>
      <c r="BA2913" s="150"/>
      <c r="BB2913" s="150"/>
      <c r="BC2913" s="150"/>
      <c r="BD2913" s="150"/>
      <c r="BE2913" s="150"/>
      <c r="BF2913" s="150"/>
      <c r="BG2913" s="150"/>
      <c r="BH2913" s="150"/>
    </row>
    <row r="2914" spans="1:60" ht="22.5" outlineLevel="1" x14ac:dyDescent="0.2">
      <c r="A2914" s="157"/>
      <c r="B2914" s="158"/>
      <c r="C2914" s="199" t="s">
        <v>2513</v>
      </c>
      <c r="D2914" s="189"/>
      <c r="E2914" s="190"/>
      <c r="F2914" s="159"/>
      <c r="G2914" s="159"/>
      <c r="H2914" s="159"/>
      <c r="I2914" s="159"/>
      <c r="J2914" s="159"/>
      <c r="K2914" s="159"/>
      <c r="L2914" s="159"/>
      <c r="M2914" s="159"/>
      <c r="N2914" s="159"/>
      <c r="O2914" s="159"/>
      <c r="P2914" s="159"/>
      <c r="Q2914" s="159"/>
      <c r="R2914" s="159"/>
      <c r="S2914" s="159"/>
      <c r="T2914" s="159"/>
      <c r="U2914" s="159"/>
      <c r="V2914" s="159"/>
      <c r="W2914" s="159"/>
      <c r="X2914" s="159"/>
      <c r="Y2914" s="150"/>
      <c r="Z2914" s="150"/>
      <c r="AA2914" s="150"/>
      <c r="AB2914" s="150"/>
      <c r="AC2914" s="150"/>
      <c r="AD2914" s="150"/>
      <c r="AE2914" s="150"/>
      <c r="AF2914" s="150"/>
      <c r="AG2914" s="150" t="s">
        <v>247</v>
      </c>
      <c r="AH2914" s="150">
        <v>0</v>
      </c>
      <c r="AI2914" s="150"/>
      <c r="AJ2914" s="150"/>
      <c r="AK2914" s="150"/>
      <c r="AL2914" s="150"/>
      <c r="AM2914" s="150"/>
      <c r="AN2914" s="150"/>
      <c r="AO2914" s="150"/>
      <c r="AP2914" s="150"/>
      <c r="AQ2914" s="150"/>
      <c r="AR2914" s="150"/>
      <c r="AS2914" s="150"/>
      <c r="AT2914" s="150"/>
      <c r="AU2914" s="150"/>
      <c r="AV2914" s="150"/>
      <c r="AW2914" s="150"/>
      <c r="AX2914" s="150"/>
      <c r="AY2914" s="150"/>
      <c r="AZ2914" s="150"/>
      <c r="BA2914" s="150"/>
      <c r="BB2914" s="150"/>
      <c r="BC2914" s="150"/>
      <c r="BD2914" s="150"/>
      <c r="BE2914" s="150"/>
      <c r="BF2914" s="150"/>
      <c r="BG2914" s="150"/>
      <c r="BH2914" s="150"/>
    </row>
    <row r="2915" spans="1:60" ht="22.5" outlineLevel="1" x14ac:dyDescent="0.2">
      <c r="A2915" s="157"/>
      <c r="B2915" s="158"/>
      <c r="C2915" s="199" t="s">
        <v>2514</v>
      </c>
      <c r="D2915" s="189"/>
      <c r="E2915" s="190"/>
      <c r="F2915" s="159"/>
      <c r="G2915" s="159"/>
      <c r="H2915" s="159"/>
      <c r="I2915" s="159"/>
      <c r="J2915" s="159"/>
      <c r="K2915" s="159"/>
      <c r="L2915" s="159"/>
      <c r="M2915" s="159"/>
      <c r="N2915" s="159"/>
      <c r="O2915" s="159"/>
      <c r="P2915" s="159"/>
      <c r="Q2915" s="159"/>
      <c r="R2915" s="159"/>
      <c r="S2915" s="159"/>
      <c r="T2915" s="159"/>
      <c r="U2915" s="159"/>
      <c r="V2915" s="159"/>
      <c r="W2915" s="159"/>
      <c r="X2915" s="159"/>
      <c r="Y2915" s="150"/>
      <c r="Z2915" s="150"/>
      <c r="AA2915" s="150"/>
      <c r="AB2915" s="150"/>
      <c r="AC2915" s="150"/>
      <c r="AD2915" s="150"/>
      <c r="AE2915" s="150"/>
      <c r="AF2915" s="150"/>
      <c r="AG2915" s="150" t="s">
        <v>247</v>
      </c>
      <c r="AH2915" s="150">
        <v>0</v>
      </c>
      <c r="AI2915" s="150"/>
      <c r="AJ2915" s="150"/>
      <c r="AK2915" s="150"/>
      <c r="AL2915" s="150"/>
      <c r="AM2915" s="150"/>
      <c r="AN2915" s="150"/>
      <c r="AO2915" s="150"/>
      <c r="AP2915" s="150"/>
      <c r="AQ2915" s="150"/>
      <c r="AR2915" s="150"/>
      <c r="AS2915" s="150"/>
      <c r="AT2915" s="150"/>
      <c r="AU2915" s="150"/>
      <c r="AV2915" s="150"/>
      <c r="AW2915" s="150"/>
      <c r="AX2915" s="150"/>
      <c r="AY2915" s="150"/>
      <c r="AZ2915" s="150"/>
      <c r="BA2915" s="150"/>
      <c r="BB2915" s="150"/>
      <c r="BC2915" s="150"/>
      <c r="BD2915" s="150"/>
      <c r="BE2915" s="150"/>
      <c r="BF2915" s="150"/>
      <c r="BG2915" s="150"/>
      <c r="BH2915" s="150"/>
    </row>
    <row r="2916" spans="1:60" outlineLevel="1" x14ac:dyDescent="0.2">
      <c r="A2916" s="157"/>
      <c r="B2916" s="158"/>
      <c r="C2916" s="199" t="s">
        <v>2518</v>
      </c>
      <c r="D2916" s="189"/>
      <c r="E2916" s="190">
        <v>2846.5240600000002</v>
      </c>
      <c r="F2916" s="159"/>
      <c r="G2916" s="159"/>
      <c r="H2916" s="159"/>
      <c r="I2916" s="159"/>
      <c r="J2916" s="159"/>
      <c r="K2916" s="159"/>
      <c r="L2916" s="159"/>
      <c r="M2916" s="159"/>
      <c r="N2916" s="159"/>
      <c r="O2916" s="159"/>
      <c r="P2916" s="159"/>
      <c r="Q2916" s="159"/>
      <c r="R2916" s="159"/>
      <c r="S2916" s="159"/>
      <c r="T2916" s="159"/>
      <c r="U2916" s="159"/>
      <c r="V2916" s="159"/>
      <c r="W2916" s="159"/>
      <c r="X2916" s="159"/>
      <c r="Y2916" s="150"/>
      <c r="Z2916" s="150"/>
      <c r="AA2916" s="150"/>
      <c r="AB2916" s="150"/>
      <c r="AC2916" s="150"/>
      <c r="AD2916" s="150"/>
      <c r="AE2916" s="150"/>
      <c r="AF2916" s="150"/>
      <c r="AG2916" s="150" t="s">
        <v>247</v>
      </c>
      <c r="AH2916" s="150">
        <v>0</v>
      </c>
      <c r="AI2916" s="150"/>
      <c r="AJ2916" s="150"/>
      <c r="AK2916" s="150"/>
      <c r="AL2916" s="150"/>
      <c r="AM2916" s="150"/>
      <c r="AN2916" s="150"/>
      <c r="AO2916" s="150"/>
      <c r="AP2916" s="150"/>
      <c r="AQ2916" s="150"/>
      <c r="AR2916" s="150"/>
      <c r="AS2916" s="150"/>
      <c r="AT2916" s="150"/>
      <c r="AU2916" s="150"/>
      <c r="AV2916" s="150"/>
      <c r="AW2916" s="150"/>
      <c r="AX2916" s="150"/>
      <c r="AY2916" s="150"/>
      <c r="AZ2916" s="150"/>
      <c r="BA2916" s="150"/>
      <c r="BB2916" s="150"/>
      <c r="BC2916" s="150"/>
      <c r="BD2916" s="150"/>
      <c r="BE2916" s="150"/>
      <c r="BF2916" s="150"/>
      <c r="BG2916" s="150"/>
      <c r="BH2916" s="150"/>
    </row>
    <row r="2917" spans="1:60" outlineLevel="1" x14ac:dyDescent="0.2">
      <c r="A2917" s="167">
        <v>475</v>
      </c>
      <c r="B2917" s="168" t="s">
        <v>2519</v>
      </c>
      <c r="C2917" s="184" t="s">
        <v>2520</v>
      </c>
      <c r="D2917" s="169" t="s">
        <v>368</v>
      </c>
      <c r="E2917" s="170">
        <v>149.81706</v>
      </c>
      <c r="F2917" s="171">
        <v>318</v>
      </c>
      <c r="G2917" s="172">
        <f>ROUND(E2917*F2917,2)</f>
        <v>47641.83</v>
      </c>
      <c r="H2917" s="171">
        <v>0</v>
      </c>
      <c r="I2917" s="172">
        <f>ROUND(E2917*H2917,2)</f>
        <v>0</v>
      </c>
      <c r="J2917" s="171">
        <v>318</v>
      </c>
      <c r="K2917" s="172">
        <f>ROUND(E2917*J2917,2)</f>
        <v>47641.83</v>
      </c>
      <c r="L2917" s="172">
        <v>21</v>
      </c>
      <c r="M2917" s="172">
        <f>G2917*(1+L2917/100)</f>
        <v>57646.614300000001</v>
      </c>
      <c r="N2917" s="172">
        <v>0</v>
      </c>
      <c r="O2917" s="172">
        <f>ROUND(E2917*N2917,2)</f>
        <v>0</v>
      </c>
      <c r="P2917" s="172">
        <v>0</v>
      </c>
      <c r="Q2917" s="172">
        <f>ROUND(E2917*P2917,2)</f>
        <v>0</v>
      </c>
      <c r="R2917" s="172" t="s">
        <v>1153</v>
      </c>
      <c r="S2917" s="172" t="s">
        <v>201</v>
      </c>
      <c r="T2917" s="173" t="s">
        <v>201</v>
      </c>
      <c r="U2917" s="159">
        <v>0.94199999999999995</v>
      </c>
      <c r="V2917" s="159">
        <f>ROUND(E2917*U2917,2)</f>
        <v>141.13</v>
      </c>
      <c r="W2917" s="159"/>
      <c r="X2917" s="159" t="s">
        <v>2509</v>
      </c>
      <c r="Y2917" s="150"/>
      <c r="Z2917" s="150"/>
      <c r="AA2917" s="150"/>
      <c r="AB2917" s="150"/>
      <c r="AC2917" s="150"/>
      <c r="AD2917" s="150"/>
      <c r="AE2917" s="150"/>
      <c r="AF2917" s="150"/>
      <c r="AG2917" s="150" t="s">
        <v>2510</v>
      </c>
      <c r="AH2917" s="150"/>
      <c r="AI2917" s="150"/>
      <c r="AJ2917" s="150"/>
      <c r="AK2917" s="150"/>
      <c r="AL2917" s="150"/>
      <c r="AM2917" s="150"/>
      <c r="AN2917" s="150"/>
      <c r="AO2917" s="150"/>
      <c r="AP2917" s="150"/>
      <c r="AQ2917" s="150"/>
      <c r="AR2917" s="150"/>
      <c r="AS2917" s="150"/>
      <c r="AT2917" s="150"/>
      <c r="AU2917" s="150"/>
      <c r="AV2917" s="150"/>
      <c r="AW2917" s="150"/>
      <c r="AX2917" s="150"/>
      <c r="AY2917" s="150"/>
      <c r="AZ2917" s="150"/>
      <c r="BA2917" s="150"/>
      <c r="BB2917" s="150"/>
      <c r="BC2917" s="150"/>
      <c r="BD2917" s="150"/>
      <c r="BE2917" s="150"/>
      <c r="BF2917" s="150"/>
      <c r="BG2917" s="150"/>
      <c r="BH2917" s="150"/>
    </row>
    <row r="2918" spans="1:60" outlineLevel="1" x14ac:dyDescent="0.2">
      <c r="A2918" s="157"/>
      <c r="B2918" s="158"/>
      <c r="C2918" s="199" t="s">
        <v>2512</v>
      </c>
      <c r="D2918" s="189"/>
      <c r="E2918" s="190"/>
      <c r="F2918" s="159"/>
      <c r="G2918" s="159"/>
      <c r="H2918" s="159"/>
      <c r="I2918" s="159"/>
      <c r="J2918" s="159"/>
      <c r="K2918" s="159"/>
      <c r="L2918" s="159"/>
      <c r="M2918" s="159"/>
      <c r="N2918" s="159"/>
      <c r="O2918" s="159"/>
      <c r="P2918" s="159"/>
      <c r="Q2918" s="159"/>
      <c r="R2918" s="159"/>
      <c r="S2918" s="159"/>
      <c r="T2918" s="159"/>
      <c r="U2918" s="159"/>
      <c r="V2918" s="159"/>
      <c r="W2918" s="159"/>
      <c r="X2918" s="159"/>
      <c r="Y2918" s="150"/>
      <c r="Z2918" s="150"/>
      <c r="AA2918" s="150"/>
      <c r="AB2918" s="150"/>
      <c r="AC2918" s="150"/>
      <c r="AD2918" s="150"/>
      <c r="AE2918" s="150"/>
      <c r="AF2918" s="150"/>
      <c r="AG2918" s="150" t="s">
        <v>247</v>
      </c>
      <c r="AH2918" s="150">
        <v>0</v>
      </c>
      <c r="AI2918" s="150"/>
      <c r="AJ2918" s="150"/>
      <c r="AK2918" s="150"/>
      <c r="AL2918" s="150"/>
      <c r="AM2918" s="150"/>
      <c r="AN2918" s="150"/>
      <c r="AO2918" s="150"/>
      <c r="AP2918" s="150"/>
      <c r="AQ2918" s="150"/>
      <c r="AR2918" s="150"/>
      <c r="AS2918" s="150"/>
      <c r="AT2918" s="150"/>
      <c r="AU2918" s="150"/>
      <c r="AV2918" s="150"/>
      <c r="AW2918" s="150"/>
      <c r="AX2918" s="150"/>
      <c r="AY2918" s="150"/>
      <c r="AZ2918" s="150"/>
      <c r="BA2918" s="150"/>
      <c r="BB2918" s="150"/>
      <c r="BC2918" s="150"/>
      <c r="BD2918" s="150"/>
      <c r="BE2918" s="150"/>
      <c r="BF2918" s="150"/>
      <c r="BG2918" s="150"/>
      <c r="BH2918" s="150"/>
    </row>
    <row r="2919" spans="1:60" ht="22.5" outlineLevel="1" x14ac:dyDescent="0.2">
      <c r="A2919" s="157"/>
      <c r="B2919" s="158"/>
      <c r="C2919" s="199" t="s">
        <v>2513</v>
      </c>
      <c r="D2919" s="189"/>
      <c r="E2919" s="190"/>
      <c r="F2919" s="159"/>
      <c r="G2919" s="159"/>
      <c r="H2919" s="159"/>
      <c r="I2919" s="159"/>
      <c r="J2919" s="159"/>
      <c r="K2919" s="159"/>
      <c r="L2919" s="159"/>
      <c r="M2919" s="159"/>
      <c r="N2919" s="159"/>
      <c r="O2919" s="159"/>
      <c r="P2919" s="159"/>
      <c r="Q2919" s="159"/>
      <c r="R2919" s="159"/>
      <c r="S2919" s="159"/>
      <c r="T2919" s="159"/>
      <c r="U2919" s="159"/>
      <c r="V2919" s="159"/>
      <c r="W2919" s="159"/>
      <c r="X2919" s="159"/>
      <c r="Y2919" s="150"/>
      <c r="Z2919" s="150"/>
      <c r="AA2919" s="150"/>
      <c r="AB2919" s="150"/>
      <c r="AC2919" s="150"/>
      <c r="AD2919" s="150"/>
      <c r="AE2919" s="150"/>
      <c r="AF2919" s="150"/>
      <c r="AG2919" s="150" t="s">
        <v>247</v>
      </c>
      <c r="AH2919" s="150">
        <v>0</v>
      </c>
      <c r="AI2919" s="150"/>
      <c r="AJ2919" s="150"/>
      <c r="AK2919" s="150"/>
      <c r="AL2919" s="150"/>
      <c r="AM2919" s="150"/>
      <c r="AN2919" s="150"/>
      <c r="AO2919" s="150"/>
      <c r="AP2919" s="150"/>
      <c r="AQ2919" s="150"/>
      <c r="AR2919" s="150"/>
      <c r="AS2919" s="150"/>
      <c r="AT2919" s="150"/>
      <c r="AU2919" s="150"/>
      <c r="AV2919" s="150"/>
      <c r="AW2919" s="150"/>
      <c r="AX2919" s="150"/>
      <c r="AY2919" s="150"/>
      <c r="AZ2919" s="150"/>
      <c r="BA2919" s="150"/>
      <c r="BB2919" s="150"/>
      <c r="BC2919" s="150"/>
      <c r="BD2919" s="150"/>
      <c r="BE2919" s="150"/>
      <c r="BF2919" s="150"/>
      <c r="BG2919" s="150"/>
      <c r="BH2919" s="150"/>
    </row>
    <row r="2920" spans="1:60" ht="22.5" outlineLevel="1" x14ac:dyDescent="0.2">
      <c r="A2920" s="157"/>
      <c r="B2920" s="158"/>
      <c r="C2920" s="199" t="s">
        <v>2514</v>
      </c>
      <c r="D2920" s="189"/>
      <c r="E2920" s="190"/>
      <c r="F2920" s="159"/>
      <c r="G2920" s="159"/>
      <c r="H2920" s="159"/>
      <c r="I2920" s="159"/>
      <c r="J2920" s="159"/>
      <c r="K2920" s="159"/>
      <c r="L2920" s="159"/>
      <c r="M2920" s="159"/>
      <c r="N2920" s="159"/>
      <c r="O2920" s="159"/>
      <c r="P2920" s="159"/>
      <c r="Q2920" s="159"/>
      <c r="R2920" s="159"/>
      <c r="S2920" s="159"/>
      <c r="T2920" s="159"/>
      <c r="U2920" s="159"/>
      <c r="V2920" s="159"/>
      <c r="W2920" s="159"/>
      <c r="X2920" s="159"/>
      <c r="Y2920" s="150"/>
      <c r="Z2920" s="150"/>
      <c r="AA2920" s="150"/>
      <c r="AB2920" s="150"/>
      <c r="AC2920" s="150"/>
      <c r="AD2920" s="150"/>
      <c r="AE2920" s="150"/>
      <c r="AF2920" s="150"/>
      <c r="AG2920" s="150" t="s">
        <v>247</v>
      </c>
      <c r="AH2920" s="150">
        <v>0</v>
      </c>
      <c r="AI2920" s="150"/>
      <c r="AJ2920" s="150"/>
      <c r="AK2920" s="150"/>
      <c r="AL2920" s="150"/>
      <c r="AM2920" s="150"/>
      <c r="AN2920" s="150"/>
      <c r="AO2920" s="150"/>
      <c r="AP2920" s="150"/>
      <c r="AQ2920" s="150"/>
      <c r="AR2920" s="150"/>
      <c r="AS2920" s="150"/>
      <c r="AT2920" s="150"/>
      <c r="AU2920" s="150"/>
      <c r="AV2920" s="150"/>
      <c r="AW2920" s="150"/>
      <c r="AX2920" s="150"/>
      <c r="AY2920" s="150"/>
      <c r="AZ2920" s="150"/>
      <c r="BA2920" s="150"/>
      <c r="BB2920" s="150"/>
      <c r="BC2920" s="150"/>
      <c r="BD2920" s="150"/>
      <c r="BE2920" s="150"/>
      <c r="BF2920" s="150"/>
      <c r="BG2920" s="150"/>
      <c r="BH2920" s="150"/>
    </row>
    <row r="2921" spans="1:60" outlineLevel="1" x14ac:dyDescent="0.2">
      <c r="A2921" s="157"/>
      <c r="B2921" s="158"/>
      <c r="C2921" s="199" t="s">
        <v>2515</v>
      </c>
      <c r="D2921" s="189"/>
      <c r="E2921" s="190">
        <v>149.81706</v>
      </c>
      <c r="F2921" s="159"/>
      <c r="G2921" s="159"/>
      <c r="H2921" s="159"/>
      <c r="I2921" s="159"/>
      <c r="J2921" s="159"/>
      <c r="K2921" s="159"/>
      <c r="L2921" s="159"/>
      <c r="M2921" s="159"/>
      <c r="N2921" s="159"/>
      <c r="O2921" s="159"/>
      <c r="P2921" s="159"/>
      <c r="Q2921" s="159"/>
      <c r="R2921" s="159"/>
      <c r="S2921" s="159"/>
      <c r="T2921" s="159"/>
      <c r="U2921" s="159"/>
      <c r="V2921" s="159"/>
      <c r="W2921" s="159"/>
      <c r="X2921" s="159"/>
      <c r="Y2921" s="150"/>
      <c r="Z2921" s="150"/>
      <c r="AA2921" s="150"/>
      <c r="AB2921" s="150"/>
      <c r="AC2921" s="150"/>
      <c r="AD2921" s="150"/>
      <c r="AE2921" s="150"/>
      <c r="AF2921" s="150"/>
      <c r="AG2921" s="150" t="s">
        <v>247</v>
      </c>
      <c r="AH2921" s="150">
        <v>0</v>
      </c>
      <c r="AI2921" s="150"/>
      <c r="AJ2921" s="150"/>
      <c r="AK2921" s="150"/>
      <c r="AL2921" s="150"/>
      <c r="AM2921" s="150"/>
      <c r="AN2921" s="150"/>
      <c r="AO2921" s="150"/>
      <c r="AP2921" s="150"/>
      <c r="AQ2921" s="150"/>
      <c r="AR2921" s="150"/>
      <c r="AS2921" s="150"/>
      <c r="AT2921" s="150"/>
      <c r="AU2921" s="150"/>
      <c r="AV2921" s="150"/>
      <c r="AW2921" s="150"/>
      <c r="AX2921" s="150"/>
      <c r="AY2921" s="150"/>
      <c r="AZ2921" s="150"/>
      <c r="BA2921" s="150"/>
      <c r="BB2921" s="150"/>
      <c r="BC2921" s="150"/>
      <c r="BD2921" s="150"/>
      <c r="BE2921" s="150"/>
      <c r="BF2921" s="150"/>
      <c r="BG2921" s="150"/>
      <c r="BH2921" s="150"/>
    </row>
    <row r="2922" spans="1:60" x14ac:dyDescent="0.2">
      <c r="A2922" s="3"/>
      <c r="B2922" s="4"/>
      <c r="C2922" s="186"/>
      <c r="D2922" s="6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AE2922">
        <v>15</v>
      </c>
      <c r="AF2922">
        <v>21</v>
      </c>
      <c r="AG2922" t="s">
        <v>183</v>
      </c>
    </row>
    <row r="2923" spans="1:60" x14ac:dyDescent="0.2">
      <c r="A2923" s="153"/>
      <c r="B2923" s="154" t="s">
        <v>29</v>
      </c>
      <c r="C2923" s="187"/>
      <c r="D2923" s="155"/>
      <c r="E2923" s="156"/>
      <c r="F2923" s="156"/>
      <c r="G2923" s="182">
        <f>G8+G103+G203+G448+G571+G592+G600+G704+G784+G922+G961+G974+G982+G1019+G1037+G1349+G1360+G1461+G1531+G1742+G1744+G1746+G1748+G1758+G1983+G2060+G2108+G2319+G2403+G2438+G2570+G2605+G2665+G2678+G2718+G2809+G2841+G2843+G2845</f>
        <v>11344914.610000001</v>
      </c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AE2923">
        <f>SUMIF(L7:L2921,AE2922,G7:G2921)</f>
        <v>0</v>
      </c>
      <c r="AF2923">
        <f>SUMIF(L7:L2921,AF2922,G7:G2921)</f>
        <v>11344914.610000001</v>
      </c>
      <c r="AG2923" t="s">
        <v>235</v>
      </c>
    </row>
    <row r="2924" spans="1:60" x14ac:dyDescent="0.2">
      <c r="A2924" s="277" t="s">
        <v>2521</v>
      </c>
      <c r="B2924" s="277"/>
      <c r="C2924" s="186"/>
      <c r="D2924" s="6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</row>
    <row r="2925" spans="1:60" x14ac:dyDescent="0.2">
      <c r="A2925" s="3"/>
      <c r="B2925" s="4" t="s">
        <v>2522</v>
      </c>
      <c r="C2925" s="186" t="s">
        <v>2523</v>
      </c>
      <c r="D2925" s="6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AG2925" t="s">
        <v>2524</v>
      </c>
    </row>
    <row r="2926" spans="1:60" x14ac:dyDescent="0.2">
      <c r="A2926" s="3"/>
      <c r="B2926" s="4" t="s">
        <v>2525</v>
      </c>
      <c r="C2926" s="186" t="s">
        <v>2526</v>
      </c>
      <c r="D2926" s="6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AG2926" t="s">
        <v>2527</v>
      </c>
    </row>
    <row r="2927" spans="1:60" x14ac:dyDescent="0.2">
      <c r="A2927" s="3"/>
      <c r="B2927" s="4"/>
      <c r="C2927" s="186" t="s">
        <v>2528</v>
      </c>
      <c r="D2927" s="6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AG2927" t="s">
        <v>2529</v>
      </c>
    </row>
    <row r="2928" spans="1:60" x14ac:dyDescent="0.2">
      <c r="A2928" s="3"/>
      <c r="B2928" s="4"/>
      <c r="C2928" s="186"/>
      <c r="D2928" s="6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</row>
    <row r="2929" spans="3:33" x14ac:dyDescent="0.2">
      <c r="C2929" s="188"/>
      <c r="D2929" s="10"/>
      <c r="AG2929" t="s">
        <v>236</v>
      </c>
    </row>
    <row r="2930" spans="3:33" x14ac:dyDescent="0.2">
      <c r="D2930" s="10"/>
    </row>
    <row r="2931" spans="3:33" x14ac:dyDescent="0.2">
      <c r="D2931" s="10"/>
    </row>
    <row r="2932" spans="3:33" x14ac:dyDescent="0.2">
      <c r="D2932" s="10"/>
    </row>
    <row r="2933" spans="3:33" x14ac:dyDescent="0.2">
      <c r="D2933" s="10"/>
    </row>
    <row r="2934" spans="3:33" x14ac:dyDescent="0.2">
      <c r="D2934" s="10"/>
    </row>
    <row r="2935" spans="3:33" x14ac:dyDescent="0.2">
      <c r="D2935" s="10"/>
    </row>
    <row r="2936" spans="3:33" x14ac:dyDescent="0.2">
      <c r="D2936" s="10"/>
    </row>
    <row r="2937" spans="3:33" x14ac:dyDescent="0.2">
      <c r="D2937" s="10"/>
    </row>
    <row r="2938" spans="3:33" x14ac:dyDescent="0.2">
      <c r="D2938" s="10"/>
    </row>
    <row r="2939" spans="3:33" x14ac:dyDescent="0.2">
      <c r="D2939" s="10"/>
    </row>
    <row r="2940" spans="3:33" x14ac:dyDescent="0.2">
      <c r="D2940" s="10"/>
    </row>
    <row r="2941" spans="3:33" x14ac:dyDescent="0.2">
      <c r="D2941" s="10"/>
    </row>
    <row r="2942" spans="3:33" x14ac:dyDescent="0.2">
      <c r="D2942" s="10"/>
    </row>
    <row r="2943" spans="3:33" x14ac:dyDescent="0.2">
      <c r="D2943" s="10"/>
    </row>
    <row r="2944" spans="3:33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3JIQVIjq7l+lVnnXASLpFUU42wPpyKqg0AktD00COJOV0O2bOIxgxoFbMf0cSW9/pd6RtgvICNlWPAp8TeHVQ==" saltValue="CGCnudftIrJbna6AHsh4tQ==" spinCount="100000" sheet="1"/>
  <mergeCells count="517">
    <mergeCell ref="A2924:B2924"/>
    <mergeCell ref="C10:G10"/>
    <mergeCell ref="C15:G15"/>
    <mergeCell ref="C21:G21"/>
    <mergeCell ref="C26:G26"/>
    <mergeCell ref="C29:G29"/>
    <mergeCell ref="C44:G44"/>
    <mergeCell ref="C47:G47"/>
    <mergeCell ref="C54:G54"/>
    <mergeCell ref="C57:G57"/>
    <mergeCell ref="C64:G64"/>
    <mergeCell ref="C71:G71"/>
    <mergeCell ref="A1:G1"/>
    <mergeCell ref="C2:G2"/>
    <mergeCell ref="C3:G3"/>
    <mergeCell ref="C4:G4"/>
    <mergeCell ref="C128:G128"/>
    <mergeCell ref="C129:G129"/>
    <mergeCell ref="C133:G133"/>
    <mergeCell ref="C134:G134"/>
    <mergeCell ref="C151:G151"/>
    <mergeCell ref="C152:G152"/>
    <mergeCell ref="C75:G75"/>
    <mergeCell ref="C86:G86"/>
    <mergeCell ref="C89:G89"/>
    <mergeCell ref="C94:G94"/>
    <mergeCell ref="C105:G105"/>
    <mergeCell ref="C124:G124"/>
    <mergeCell ref="C205:G205"/>
    <mergeCell ref="C209:G209"/>
    <mergeCell ref="C214:G214"/>
    <mergeCell ref="C239:G239"/>
    <mergeCell ref="C245:G245"/>
    <mergeCell ref="C251:G251"/>
    <mergeCell ref="C168:G168"/>
    <mergeCell ref="C178:G178"/>
    <mergeCell ref="C179:G179"/>
    <mergeCell ref="C182:G182"/>
    <mergeCell ref="C190:G190"/>
    <mergeCell ref="C191:G191"/>
    <mergeCell ref="C296:G296"/>
    <mergeCell ref="C302:G302"/>
    <mergeCell ref="C303:G303"/>
    <mergeCell ref="C310:G310"/>
    <mergeCell ref="C315:G315"/>
    <mergeCell ref="C322:G322"/>
    <mergeCell ref="C256:G256"/>
    <mergeCell ref="C257:G257"/>
    <mergeCell ref="C271:G271"/>
    <mergeCell ref="C275:G275"/>
    <mergeCell ref="C287:G287"/>
    <mergeCell ref="C291:G291"/>
    <mergeCell ref="C362:G362"/>
    <mergeCell ref="C366:G366"/>
    <mergeCell ref="C367:G367"/>
    <mergeCell ref="C375:G375"/>
    <mergeCell ref="C376:G376"/>
    <mergeCell ref="C380:G380"/>
    <mergeCell ref="C325:G325"/>
    <mergeCell ref="C330:G330"/>
    <mergeCell ref="C334:G334"/>
    <mergeCell ref="C339:G339"/>
    <mergeCell ref="C346:G346"/>
    <mergeCell ref="C350:G350"/>
    <mergeCell ref="C464:G464"/>
    <mergeCell ref="C467:G467"/>
    <mergeCell ref="C474:G474"/>
    <mergeCell ref="C477:G477"/>
    <mergeCell ref="C483:G483"/>
    <mergeCell ref="C488:G488"/>
    <mergeCell ref="C388:G388"/>
    <mergeCell ref="C399:G399"/>
    <mergeCell ref="C403:G403"/>
    <mergeCell ref="C414:G414"/>
    <mergeCell ref="C450:G450"/>
    <mergeCell ref="C459:G459"/>
    <mergeCell ref="C535:G535"/>
    <mergeCell ref="C540:G540"/>
    <mergeCell ref="C541:G541"/>
    <mergeCell ref="C542:G542"/>
    <mergeCell ref="C543:G543"/>
    <mergeCell ref="C544:G544"/>
    <mergeCell ref="C495:G495"/>
    <mergeCell ref="C502:G502"/>
    <mergeCell ref="C509:G509"/>
    <mergeCell ref="C523:G523"/>
    <mergeCell ref="C526:G526"/>
    <mergeCell ref="C532:G532"/>
    <mergeCell ref="C555:G555"/>
    <mergeCell ref="C556:G556"/>
    <mergeCell ref="C557:G557"/>
    <mergeCell ref="C558:G558"/>
    <mergeCell ref="C559:G559"/>
    <mergeCell ref="C563:G563"/>
    <mergeCell ref="C545:G545"/>
    <mergeCell ref="C546:G546"/>
    <mergeCell ref="C551:G551"/>
    <mergeCell ref="C552:G552"/>
    <mergeCell ref="C553:G553"/>
    <mergeCell ref="C554:G554"/>
    <mergeCell ref="C573:G573"/>
    <mergeCell ref="C584:G584"/>
    <mergeCell ref="C594:G594"/>
    <mergeCell ref="C595:G595"/>
    <mergeCell ref="C598:G598"/>
    <mergeCell ref="C602:G602"/>
    <mergeCell ref="C564:G564"/>
    <mergeCell ref="C565:G565"/>
    <mergeCell ref="C566:G566"/>
    <mergeCell ref="C567:G567"/>
    <mergeCell ref="C568:G568"/>
    <mergeCell ref="C569:G569"/>
    <mergeCell ref="C647:G647"/>
    <mergeCell ref="C650:G650"/>
    <mergeCell ref="C654:G654"/>
    <mergeCell ref="C706:G706"/>
    <mergeCell ref="C707:G707"/>
    <mergeCell ref="C712:G712"/>
    <mergeCell ref="C613:G613"/>
    <mergeCell ref="C614:G614"/>
    <mergeCell ref="C624:G624"/>
    <mergeCell ref="C630:G630"/>
    <mergeCell ref="C638:G638"/>
    <mergeCell ref="C643:G643"/>
    <mergeCell ref="C727:G727"/>
    <mergeCell ref="C728:G728"/>
    <mergeCell ref="C732:G732"/>
    <mergeCell ref="C733:G733"/>
    <mergeCell ref="C755:G755"/>
    <mergeCell ref="C759:G759"/>
    <mergeCell ref="C713:G713"/>
    <mergeCell ref="C714:G714"/>
    <mergeCell ref="C718:G718"/>
    <mergeCell ref="C719:G719"/>
    <mergeCell ref="C720:G720"/>
    <mergeCell ref="C726:G726"/>
    <mergeCell ref="C795:G795"/>
    <mergeCell ref="C796:G796"/>
    <mergeCell ref="C804:G804"/>
    <mergeCell ref="C810:G810"/>
    <mergeCell ref="C814:G814"/>
    <mergeCell ref="C837:G837"/>
    <mergeCell ref="C760:G760"/>
    <mergeCell ref="C766:G766"/>
    <mergeCell ref="C786:G786"/>
    <mergeCell ref="C787:G787"/>
    <mergeCell ref="C788:G788"/>
    <mergeCell ref="C794:G794"/>
    <mergeCell ref="C903:G903"/>
    <mergeCell ref="C904:G904"/>
    <mergeCell ref="C905:G905"/>
    <mergeCell ref="C906:G906"/>
    <mergeCell ref="C910:G910"/>
    <mergeCell ref="C911:G911"/>
    <mergeCell ref="C843:G843"/>
    <mergeCell ref="C846:G846"/>
    <mergeCell ref="C871:G871"/>
    <mergeCell ref="C898:G898"/>
    <mergeCell ref="C901:G901"/>
    <mergeCell ref="C902:G902"/>
    <mergeCell ref="C945:G945"/>
    <mergeCell ref="C976:G976"/>
    <mergeCell ref="C984:G984"/>
    <mergeCell ref="C1031:G1031"/>
    <mergeCell ref="C1032:G1032"/>
    <mergeCell ref="C1033:G1033"/>
    <mergeCell ref="C912:G912"/>
    <mergeCell ref="C913:G913"/>
    <mergeCell ref="C914:G914"/>
    <mergeCell ref="C915:G915"/>
    <mergeCell ref="C916:G916"/>
    <mergeCell ref="C934:G934"/>
    <mergeCell ref="C1074:G1074"/>
    <mergeCell ref="C1078:G1078"/>
    <mergeCell ref="C1085:G1085"/>
    <mergeCell ref="C1153:G1153"/>
    <mergeCell ref="C1167:G1167"/>
    <mergeCell ref="C1177:G1177"/>
    <mergeCell ref="C1034:G1034"/>
    <mergeCell ref="C1039:G1039"/>
    <mergeCell ref="C1044:G1044"/>
    <mergeCell ref="C1050:G1050"/>
    <mergeCell ref="C1057:G1057"/>
    <mergeCell ref="C1068:G1068"/>
    <mergeCell ref="C1213:G1213"/>
    <mergeCell ref="C1252:G1252"/>
    <mergeCell ref="C1253:G1253"/>
    <mergeCell ref="C1257:G1257"/>
    <mergeCell ref="C1258:G1258"/>
    <mergeCell ref="C1264:G1264"/>
    <mergeCell ref="C1181:G1181"/>
    <mergeCell ref="C1189:G1189"/>
    <mergeCell ref="C1193:G1193"/>
    <mergeCell ref="C1199:G1199"/>
    <mergeCell ref="C1205:G1205"/>
    <mergeCell ref="C1209:G1209"/>
    <mergeCell ref="C1328:G1328"/>
    <mergeCell ref="C1337:G1337"/>
    <mergeCell ref="C1346:G1346"/>
    <mergeCell ref="C1351:G1351"/>
    <mergeCell ref="C1362:G1362"/>
    <mergeCell ref="C1387:G1387"/>
    <mergeCell ref="C1265:G1265"/>
    <mergeCell ref="C1269:G1269"/>
    <mergeCell ref="C1273:G1273"/>
    <mergeCell ref="C1278:G1278"/>
    <mergeCell ref="C1282:G1282"/>
    <mergeCell ref="C1286:G1286"/>
    <mergeCell ref="C1738:G1738"/>
    <mergeCell ref="C1750:G1750"/>
    <mergeCell ref="C1754:G1754"/>
    <mergeCell ref="C1881:G1881"/>
    <mergeCell ref="C1882:G1882"/>
    <mergeCell ref="C1979:G1979"/>
    <mergeCell ref="C1457:G1457"/>
    <mergeCell ref="C1479:G1479"/>
    <mergeCell ref="C1527:G1527"/>
    <mergeCell ref="C1599:G1599"/>
    <mergeCell ref="C1610:G1610"/>
    <mergeCell ref="C1624:G1624"/>
    <mergeCell ref="C2026:G2026"/>
    <mergeCell ref="C2027:G2027"/>
    <mergeCell ref="C2031:G2031"/>
    <mergeCell ref="C2032:G2032"/>
    <mergeCell ref="C2033:G2033"/>
    <mergeCell ref="C2034:G2034"/>
    <mergeCell ref="C1988:G1988"/>
    <mergeCell ref="C1992:G1992"/>
    <mergeCell ref="C2013:G2013"/>
    <mergeCell ref="C2017:G2017"/>
    <mergeCell ref="C2021:G2021"/>
    <mergeCell ref="C2022:G2022"/>
    <mergeCell ref="C2056:G2056"/>
    <mergeCell ref="C2062:G2062"/>
    <mergeCell ref="C2066:G2066"/>
    <mergeCell ref="C2070:G2070"/>
    <mergeCell ref="C2074:G2074"/>
    <mergeCell ref="C2078:G2078"/>
    <mergeCell ref="C2038:G2038"/>
    <mergeCell ref="C2039:G2039"/>
    <mergeCell ref="C2040:G2040"/>
    <mergeCell ref="C2041:G2041"/>
    <mergeCell ref="C2045:G2045"/>
    <mergeCell ref="C2049:G2049"/>
    <mergeCell ref="C2120:G2120"/>
    <mergeCell ref="C2121:G2121"/>
    <mergeCell ref="C2122:G2122"/>
    <mergeCell ref="C2123:G2123"/>
    <mergeCell ref="C2124:G2124"/>
    <mergeCell ref="C2125:G2125"/>
    <mergeCell ref="C2082:G2082"/>
    <mergeCell ref="C2086:G2086"/>
    <mergeCell ref="C2094:G2094"/>
    <mergeCell ref="C2098:G2098"/>
    <mergeCell ref="C2104:G2104"/>
    <mergeCell ref="C2119:G2119"/>
    <mergeCell ref="C2135:G2135"/>
    <mergeCell ref="C2136:G2136"/>
    <mergeCell ref="C2140:G2140"/>
    <mergeCell ref="C2141:G2141"/>
    <mergeCell ref="C2142:G2142"/>
    <mergeCell ref="C2143:G2143"/>
    <mergeCell ref="C2129:G2129"/>
    <mergeCell ref="C2130:G2130"/>
    <mergeCell ref="C2131:G2131"/>
    <mergeCell ref="C2132:G2132"/>
    <mergeCell ref="C2133:G2133"/>
    <mergeCell ref="C2134:G2134"/>
    <mergeCell ref="C2153:G2153"/>
    <mergeCell ref="C2154:G2154"/>
    <mergeCell ref="C2155:G2155"/>
    <mergeCell ref="C2156:G2156"/>
    <mergeCell ref="C2157:G2157"/>
    <mergeCell ref="C2161:G2161"/>
    <mergeCell ref="C2144:G2144"/>
    <mergeCell ref="C2145:G2145"/>
    <mergeCell ref="C2146:G2146"/>
    <mergeCell ref="C2147:G2147"/>
    <mergeCell ref="C2151:G2151"/>
    <mergeCell ref="C2152:G2152"/>
    <mergeCell ref="C2171:G2171"/>
    <mergeCell ref="C2172:G2172"/>
    <mergeCell ref="C2173:G2173"/>
    <mergeCell ref="C2174:G2174"/>
    <mergeCell ref="C2175:G2175"/>
    <mergeCell ref="C2176:G2176"/>
    <mergeCell ref="C2162:G2162"/>
    <mergeCell ref="C2163:G2163"/>
    <mergeCell ref="C2164:G2164"/>
    <mergeCell ref="C2165:G2165"/>
    <mergeCell ref="C2166:G2166"/>
    <mergeCell ref="C2167:G2167"/>
    <mergeCell ref="C2186:G2186"/>
    <mergeCell ref="C2187:G2187"/>
    <mergeCell ref="C2191:G2191"/>
    <mergeCell ref="C2192:G2192"/>
    <mergeCell ref="C2193:G2193"/>
    <mergeCell ref="C2197:G2197"/>
    <mergeCell ref="C2177:G2177"/>
    <mergeCell ref="C2181:G2181"/>
    <mergeCell ref="C2182:G2182"/>
    <mergeCell ref="C2183:G2183"/>
    <mergeCell ref="C2184:G2184"/>
    <mergeCell ref="C2185:G2185"/>
    <mergeCell ref="C2210:G2210"/>
    <mergeCell ref="C2211:G2211"/>
    <mergeCell ref="C2212:G2212"/>
    <mergeCell ref="C2213:G2213"/>
    <mergeCell ref="C2217:G2217"/>
    <mergeCell ref="C2218:G2218"/>
    <mergeCell ref="C2198:G2198"/>
    <mergeCell ref="C2199:G2199"/>
    <mergeCell ref="C2203:G2203"/>
    <mergeCell ref="C2204:G2204"/>
    <mergeCell ref="C2205:G2205"/>
    <mergeCell ref="C2209:G2209"/>
    <mergeCell ref="C2231:G2231"/>
    <mergeCell ref="C2232:G2232"/>
    <mergeCell ref="C2233:G2233"/>
    <mergeCell ref="C2234:G2234"/>
    <mergeCell ref="C2238:G2238"/>
    <mergeCell ref="C2239:G2239"/>
    <mergeCell ref="C2219:G2219"/>
    <mergeCell ref="C2220:G2220"/>
    <mergeCell ref="C2224:G2224"/>
    <mergeCell ref="C2225:G2225"/>
    <mergeCell ref="C2226:G2226"/>
    <mergeCell ref="C2227:G2227"/>
    <mergeCell ref="C2252:G2252"/>
    <mergeCell ref="C2253:G2253"/>
    <mergeCell ref="C2254:G2254"/>
    <mergeCell ref="C2255:G2255"/>
    <mergeCell ref="C2259:G2259"/>
    <mergeCell ref="C2260:G2260"/>
    <mergeCell ref="C2240:G2240"/>
    <mergeCell ref="C2241:G2241"/>
    <mergeCell ref="C2245:G2245"/>
    <mergeCell ref="C2246:G2246"/>
    <mergeCell ref="C2247:G2247"/>
    <mergeCell ref="C2248:G2248"/>
    <mergeCell ref="C2273:G2273"/>
    <mergeCell ref="C2274:G2274"/>
    <mergeCell ref="C2275:G2275"/>
    <mergeCell ref="C2279:G2279"/>
    <mergeCell ref="C2280:G2280"/>
    <mergeCell ref="C2281:G2281"/>
    <mergeCell ref="C2261:G2261"/>
    <mergeCell ref="C2262:G2262"/>
    <mergeCell ref="C2266:G2266"/>
    <mergeCell ref="C2267:G2267"/>
    <mergeCell ref="C2268:G2268"/>
    <mergeCell ref="C2269:G2269"/>
    <mergeCell ref="C2291:G2291"/>
    <mergeCell ref="C2292:G2292"/>
    <mergeCell ref="C2293:G2293"/>
    <mergeCell ref="C2294:G2294"/>
    <mergeCell ref="C2295:G2295"/>
    <mergeCell ref="C2296:G2296"/>
    <mergeCell ref="C2282:G2282"/>
    <mergeCell ref="C2283:G2283"/>
    <mergeCell ref="C2284:G2284"/>
    <mergeCell ref="C2285:G2285"/>
    <mergeCell ref="C2289:G2289"/>
    <mergeCell ref="C2290:G2290"/>
    <mergeCell ref="C2306:G2306"/>
    <mergeCell ref="C2307:G2307"/>
    <mergeCell ref="C2308:G2308"/>
    <mergeCell ref="C2309:G2309"/>
    <mergeCell ref="C2310:G2310"/>
    <mergeCell ref="C2311:G2311"/>
    <mergeCell ref="C2297:G2297"/>
    <mergeCell ref="C2298:G2298"/>
    <mergeCell ref="C2299:G2299"/>
    <mergeCell ref="C2303:G2303"/>
    <mergeCell ref="C2304:G2304"/>
    <mergeCell ref="C2305:G2305"/>
    <mergeCell ref="C2328:G2328"/>
    <mergeCell ref="C2329:G2329"/>
    <mergeCell ref="C2330:G2330"/>
    <mergeCell ref="C2331:G2331"/>
    <mergeCell ref="C2332:G2332"/>
    <mergeCell ref="C2333:G2333"/>
    <mergeCell ref="C2312:G2312"/>
    <mergeCell ref="C2313:G2313"/>
    <mergeCell ref="C2324:G2324"/>
    <mergeCell ref="C2325:G2325"/>
    <mergeCell ref="C2326:G2326"/>
    <mergeCell ref="C2327:G2327"/>
    <mergeCell ref="C2343:G2343"/>
    <mergeCell ref="C2344:G2344"/>
    <mergeCell ref="C2345:G2345"/>
    <mergeCell ref="C2346:G2346"/>
    <mergeCell ref="C2350:G2350"/>
    <mergeCell ref="C2351:G2351"/>
    <mergeCell ref="C2334:G2334"/>
    <mergeCell ref="C2338:G2338"/>
    <mergeCell ref="C2339:G2339"/>
    <mergeCell ref="C2340:G2340"/>
    <mergeCell ref="C2341:G2341"/>
    <mergeCell ref="C2342:G2342"/>
    <mergeCell ref="C2364:G2364"/>
    <mergeCell ref="C2365:G2365"/>
    <mergeCell ref="C2366:G2366"/>
    <mergeCell ref="C2370:G2370"/>
    <mergeCell ref="C2371:G2371"/>
    <mergeCell ref="C2372:G2372"/>
    <mergeCell ref="C2355:G2355"/>
    <mergeCell ref="C2356:G2356"/>
    <mergeCell ref="C2357:G2357"/>
    <mergeCell ref="C2361:G2361"/>
    <mergeCell ref="C2362:G2362"/>
    <mergeCell ref="C2363:G2363"/>
    <mergeCell ref="C2382:G2382"/>
    <mergeCell ref="C2383:G2383"/>
    <mergeCell ref="C2387:G2387"/>
    <mergeCell ref="C2388:G2388"/>
    <mergeCell ref="C2392:G2392"/>
    <mergeCell ref="C2393:G2393"/>
    <mergeCell ref="C2373:G2373"/>
    <mergeCell ref="C2374:G2374"/>
    <mergeCell ref="C2375:G2375"/>
    <mergeCell ref="C2379:G2379"/>
    <mergeCell ref="C2380:G2380"/>
    <mergeCell ref="C2381:G2381"/>
    <mergeCell ref="C2407:G2407"/>
    <mergeCell ref="C2408:G2408"/>
    <mergeCell ref="C2409:G2409"/>
    <mergeCell ref="C2410:G2410"/>
    <mergeCell ref="C2411:G2411"/>
    <mergeCell ref="C2415:G2415"/>
    <mergeCell ref="C2394:G2394"/>
    <mergeCell ref="C2398:G2398"/>
    <mergeCell ref="C2399:G2399"/>
    <mergeCell ref="C2400:G2400"/>
    <mergeCell ref="C2405:G2405"/>
    <mergeCell ref="C2406:G2406"/>
    <mergeCell ref="C2425:G2425"/>
    <mergeCell ref="C2426:G2426"/>
    <mergeCell ref="C2427:G2427"/>
    <mergeCell ref="C2428:G2428"/>
    <mergeCell ref="C2429:G2429"/>
    <mergeCell ref="C2430:G2430"/>
    <mergeCell ref="C2416:G2416"/>
    <mergeCell ref="C2417:G2417"/>
    <mergeCell ref="C2418:G2418"/>
    <mergeCell ref="C2419:G2419"/>
    <mergeCell ref="C2420:G2420"/>
    <mergeCell ref="C2421:G2421"/>
    <mergeCell ref="C2566:G2566"/>
    <mergeCell ref="C2572:G2572"/>
    <mergeCell ref="C2575:G2575"/>
    <mergeCell ref="C2592:G2592"/>
    <mergeCell ref="C2601:G2601"/>
    <mergeCell ref="C2607:G2607"/>
    <mergeCell ref="C2431:G2431"/>
    <mergeCell ref="C2432:G2432"/>
    <mergeCell ref="C2433:G2433"/>
    <mergeCell ref="C2434:G2434"/>
    <mergeCell ref="C2435:G2435"/>
    <mergeCell ref="C2489:G2489"/>
    <mergeCell ref="C2732:G2732"/>
    <mergeCell ref="C2734:G2734"/>
    <mergeCell ref="C2735:G2735"/>
    <mergeCell ref="C2736:G2736"/>
    <mergeCell ref="C2738:G2738"/>
    <mergeCell ref="C2740:G2740"/>
    <mergeCell ref="C2667:G2667"/>
    <mergeCell ref="C2668:G2668"/>
    <mergeCell ref="C2720:G2720"/>
    <mergeCell ref="C2722:G2722"/>
    <mergeCell ref="C2724:G2724"/>
    <mergeCell ref="C2730:G2730"/>
    <mergeCell ref="C2752:G2752"/>
    <mergeCell ref="C2757:G2757"/>
    <mergeCell ref="C2759:G2759"/>
    <mergeCell ref="C2761:G2761"/>
    <mergeCell ref="C2763:G2763"/>
    <mergeCell ref="C2765:G2765"/>
    <mergeCell ref="C2741:G2741"/>
    <mergeCell ref="C2744:G2744"/>
    <mergeCell ref="C2745:G2745"/>
    <mergeCell ref="C2746:G2746"/>
    <mergeCell ref="C2748:G2748"/>
    <mergeCell ref="C2751:G2751"/>
    <mergeCell ref="C2784:G2784"/>
    <mergeCell ref="C2786:G2786"/>
    <mergeCell ref="C2790:G2790"/>
    <mergeCell ref="C2791:G2791"/>
    <mergeCell ref="C2795:G2795"/>
    <mergeCell ref="C2800:G2800"/>
    <mergeCell ref="C2767:G2767"/>
    <mergeCell ref="C2769:G2769"/>
    <mergeCell ref="C2770:G2770"/>
    <mergeCell ref="C2772:G2772"/>
    <mergeCell ref="C2774:G2774"/>
    <mergeCell ref="C2782:G2782"/>
    <mergeCell ref="C2817:G2817"/>
    <mergeCell ref="C2818:G2818"/>
    <mergeCell ref="C2819:G2819"/>
    <mergeCell ref="C2820:G2820"/>
    <mergeCell ref="C2824:G2824"/>
    <mergeCell ref="C2825:G2825"/>
    <mergeCell ref="C2802:G2802"/>
    <mergeCell ref="C2804:G2804"/>
    <mergeCell ref="C2807:G2807"/>
    <mergeCell ref="C2811:G2811"/>
    <mergeCell ref="C2815:G2815"/>
    <mergeCell ref="C2816:G2816"/>
    <mergeCell ref="C2835:G2835"/>
    <mergeCell ref="C2839:G2839"/>
    <mergeCell ref="C2907:G2907"/>
    <mergeCell ref="C2826:G2826"/>
    <mergeCell ref="C2827:G2827"/>
    <mergeCell ref="C2831:G2831"/>
    <mergeCell ref="C2832:G2832"/>
    <mergeCell ref="C2833:G2833"/>
    <mergeCell ref="C2834:G2834"/>
  </mergeCells>
  <pageMargins left="0.59055118110236227" right="0.19685039370078741" top="0.78740157480314965" bottom="0.78740157480314965" header="0.31496062992125984" footer="0.31496062992125984"/>
  <pageSetup paperSize="9" scale="95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67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4" t="s">
        <v>237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57</v>
      </c>
      <c r="C3" s="265" t="s">
        <v>58</v>
      </c>
      <c r="D3" s="266"/>
      <c r="E3" s="266"/>
      <c r="F3" s="266"/>
      <c r="G3" s="267"/>
      <c r="AC3" s="124" t="s">
        <v>170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58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52</v>
      </c>
      <c r="C8" s="183" t="s">
        <v>82</v>
      </c>
      <c r="D8" s="163"/>
      <c r="E8" s="164"/>
      <c r="F8" s="165"/>
      <c r="G8" s="165">
        <f>SUMIF(AG9:AG74,"&lt;&gt;NOR",G9:G74)</f>
        <v>58281.450000000004</v>
      </c>
      <c r="H8" s="165"/>
      <c r="I8" s="165">
        <f>SUM(I9:I74)</f>
        <v>0</v>
      </c>
      <c r="J8" s="165"/>
      <c r="K8" s="165">
        <f>SUM(K9:K74)</f>
        <v>58281.450000000004</v>
      </c>
      <c r="L8" s="165"/>
      <c r="M8" s="165">
        <f>SUM(M9:M74)</f>
        <v>70520.554499999998</v>
      </c>
      <c r="N8" s="165"/>
      <c r="O8" s="165">
        <f>SUM(O9:O74)</f>
        <v>0</v>
      </c>
      <c r="P8" s="165"/>
      <c r="Q8" s="165">
        <f>SUM(Q9:Q74)</f>
        <v>38.35</v>
      </c>
      <c r="R8" s="165"/>
      <c r="S8" s="165"/>
      <c r="T8" s="166"/>
      <c r="U8" s="160"/>
      <c r="V8" s="160">
        <f>SUM(V9:V74)</f>
        <v>73.760000000000005</v>
      </c>
      <c r="W8" s="160"/>
      <c r="X8" s="160"/>
      <c r="AG8" t="s">
        <v>197</v>
      </c>
    </row>
    <row r="9" spans="1:60" ht="22.5" outlineLevel="1" x14ac:dyDescent="0.2">
      <c r="A9" s="167">
        <v>1</v>
      </c>
      <c r="B9" s="168" t="s">
        <v>238</v>
      </c>
      <c r="C9" s="184" t="s">
        <v>2546</v>
      </c>
      <c r="D9" s="169" t="s">
        <v>240</v>
      </c>
      <c r="E9" s="170">
        <v>102</v>
      </c>
      <c r="F9" s="171">
        <v>54</v>
      </c>
      <c r="G9" s="172">
        <f>ROUND(E9*F9,2)</f>
        <v>5508</v>
      </c>
      <c r="H9" s="171">
        <v>0</v>
      </c>
      <c r="I9" s="172">
        <f>ROUND(E9*H9,2)</f>
        <v>0</v>
      </c>
      <c r="J9" s="171">
        <v>54</v>
      </c>
      <c r="K9" s="172">
        <f>ROUND(E9*J9,2)</f>
        <v>5508</v>
      </c>
      <c r="L9" s="172">
        <v>21</v>
      </c>
      <c r="M9" s="172">
        <f>G9*(1+L9/100)</f>
        <v>6664.6799999999994</v>
      </c>
      <c r="N9" s="172">
        <v>0</v>
      </c>
      <c r="O9" s="172">
        <f>ROUND(E9*N9,2)</f>
        <v>0</v>
      </c>
      <c r="P9" s="172">
        <v>0.22500000000000001</v>
      </c>
      <c r="Q9" s="172">
        <f>ROUND(E9*P9,2)</f>
        <v>22.95</v>
      </c>
      <c r="R9" s="172" t="s">
        <v>241</v>
      </c>
      <c r="S9" s="172" t="s">
        <v>201</v>
      </c>
      <c r="T9" s="173" t="s">
        <v>201</v>
      </c>
      <c r="U9" s="159">
        <v>0.14199999999999999</v>
      </c>
      <c r="V9" s="159">
        <f>ROUND(E9*U9,2)</f>
        <v>14.48</v>
      </c>
      <c r="W9" s="159"/>
      <c r="X9" s="159" t="s">
        <v>242</v>
      </c>
      <c r="Y9" s="150"/>
      <c r="Z9" s="150"/>
      <c r="AA9" s="150"/>
      <c r="AB9" s="150"/>
      <c r="AC9" s="150"/>
      <c r="AD9" s="150"/>
      <c r="AE9" s="150"/>
      <c r="AF9" s="150"/>
      <c r="AG9" s="150" t="s">
        <v>243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3" t="s">
        <v>244</v>
      </c>
      <c r="D10" s="274"/>
      <c r="E10" s="274"/>
      <c r="F10" s="274"/>
      <c r="G10" s="27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245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255</v>
      </c>
      <c r="D11" s="189"/>
      <c r="E11" s="190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247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9" t="s">
        <v>2547</v>
      </c>
      <c r="D12" s="189"/>
      <c r="E12" s="190">
        <v>75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247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9" t="s">
        <v>2548</v>
      </c>
      <c r="D13" s="189"/>
      <c r="E13" s="190">
        <v>27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247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168" t="s">
        <v>2549</v>
      </c>
      <c r="C14" s="184" t="s">
        <v>2550</v>
      </c>
      <c r="D14" s="169" t="s">
        <v>353</v>
      </c>
      <c r="E14" s="170">
        <v>70</v>
      </c>
      <c r="F14" s="171">
        <v>106.5</v>
      </c>
      <c r="G14" s="172">
        <f>ROUND(E14*F14,2)</f>
        <v>7455</v>
      </c>
      <c r="H14" s="171">
        <v>0</v>
      </c>
      <c r="I14" s="172">
        <f>ROUND(E14*H14,2)</f>
        <v>0</v>
      </c>
      <c r="J14" s="171">
        <v>106.5</v>
      </c>
      <c r="K14" s="172">
        <f>ROUND(E14*J14,2)</f>
        <v>7455</v>
      </c>
      <c r="L14" s="172">
        <v>21</v>
      </c>
      <c r="M14" s="172">
        <f>G14*(1+L14/100)</f>
        <v>9020.5499999999993</v>
      </c>
      <c r="N14" s="172">
        <v>0</v>
      </c>
      <c r="O14" s="172">
        <f>ROUND(E14*N14,2)</f>
        <v>0</v>
      </c>
      <c r="P14" s="172">
        <v>0.22</v>
      </c>
      <c r="Q14" s="172">
        <f>ROUND(E14*P14,2)</f>
        <v>15.4</v>
      </c>
      <c r="R14" s="172" t="s">
        <v>241</v>
      </c>
      <c r="S14" s="172" t="s">
        <v>201</v>
      </c>
      <c r="T14" s="173" t="s">
        <v>201</v>
      </c>
      <c r="U14" s="159">
        <v>0.14299999999999999</v>
      </c>
      <c r="V14" s="159">
        <f>ROUND(E14*U14,2)</f>
        <v>10.01</v>
      </c>
      <c r="W14" s="159"/>
      <c r="X14" s="159" t="s">
        <v>242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243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73" t="s">
        <v>2551</v>
      </c>
      <c r="D15" s="274"/>
      <c r="E15" s="274"/>
      <c r="F15" s="274"/>
      <c r="G15" s="27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245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4" t="str">
        <f>C15</f>
        <v>s vybouráním lože, s přemístěním hmot na skládku na vzdálenost do 3 m nebo naložením na dopravní prostředek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9" t="s">
        <v>255</v>
      </c>
      <c r="D16" s="189"/>
      <c r="E16" s="190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247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9" t="s">
        <v>2552</v>
      </c>
      <c r="D17" s="189"/>
      <c r="E17" s="190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247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9" t="s">
        <v>2027</v>
      </c>
      <c r="D18" s="189"/>
      <c r="E18" s="190">
        <v>70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247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3</v>
      </c>
      <c r="B19" s="168" t="s">
        <v>250</v>
      </c>
      <c r="C19" s="184" t="s">
        <v>251</v>
      </c>
      <c r="D19" s="169" t="s">
        <v>252</v>
      </c>
      <c r="E19" s="170">
        <v>7.25</v>
      </c>
      <c r="F19" s="171">
        <v>93.5</v>
      </c>
      <c r="G19" s="172">
        <f>ROUND(E19*F19,2)</f>
        <v>677.88</v>
      </c>
      <c r="H19" s="171">
        <v>0</v>
      </c>
      <c r="I19" s="172">
        <f>ROUND(E19*H19,2)</f>
        <v>0</v>
      </c>
      <c r="J19" s="171">
        <v>93.5</v>
      </c>
      <c r="K19" s="172">
        <f>ROUND(E19*J19,2)</f>
        <v>677.88</v>
      </c>
      <c r="L19" s="172">
        <v>21</v>
      </c>
      <c r="M19" s="172">
        <f>G19*(1+L19/100)</f>
        <v>820.23479999999995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253</v>
      </c>
      <c r="S19" s="172" t="s">
        <v>201</v>
      </c>
      <c r="T19" s="173" t="s">
        <v>201</v>
      </c>
      <c r="U19" s="159">
        <v>0.1</v>
      </c>
      <c r="V19" s="159">
        <f>ROUND(E19*U19,2)</f>
        <v>0.73</v>
      </c>
      <c r="W19" s="159"/>
      <c r="X19" s="159" t="s">
        <v>242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243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73" t="s">
        <v>254</v>
      </c>
      <c r="D20" s="274"/>
      <c r="E20" s="274"/>
      <c r="F20" s="274"/>
      <c r="G20" s="274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245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74" t="str">
        <f>C20</f>
        <v>nebo lesní půdy, s vodorovným přemístěním na hromady v místě upotřebení nebo na dočasné či trvalé skládky se složením</v>
      </c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9" t="s">
        <v>255</v>
      </c>
      <c r="D21" s="189"/>
      <c r="E21" s="190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247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9" t="s">
        <v>2553</v>
      </c>
      <c r="D22" s="189"/>
      <c r="E22" s="190">
        <v>6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247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2554</v>
      </c>
      <c r="D23" s="189"/>
      <c r="E23" s="190">
        <v>1.25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247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67">
        <v>4</v>
      </c>
      <c r="B24" s="168" t="s">
        <v>2555</v>
      </c>
      <c r="C24" s="184" t="s">
        <v>2556</v>
      </c>
      <c r="D24" s="169" t="s">
        <v>252</v>
      </c>
      <c r="E24" s="170">
        <v>51.262450000000001</v>
      </c>
      <c r="F24" s="171">
        <v>188</v>
      </c>
      <c r="G24" s="172">
        <f>ROUND(E24*F24,2)</f>
        <v>9637.34</v>
      </c>
      <c r="H24" s="171">
        <v>0</v>
      </c>
      <c r="I24" s="172">
        <f>ROUND(E24*H24,2)</f>
        <v>0</v>
      </c>
      <c r="J24" s="171">
        <v>188</v>
      </c>
      <c r="K24" s="172">
        <f>ROUND(E24*J24,2)</f>
        <v>9637.34</v>
      </c>
      <c r="L24" s="172">
        <v>21</v>
      </c>
      <c r="M24" s="172">
        <f>G24*(1+L24/100)</f>
        <v>11661.181399999999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253</v>
      </c>
      <c r="S24" s="172" t="s">
        <v>201</v>
      </c>
      <c r="T24" s="173" t="s">
        <v>201</v>
      </c>
      <c r="U24" s="159">
        <v>0.36799999999999999</v>
      </c>
      <c r="V24" s="159">
        <f>ROUND(E24*U24,2)</f>
        <v>18.86</v>
      </c>
      <c r="W24" s="159"/>
      <c r="X24" s="159" t="s">
        <v>242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243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73" t="s">
        <v>2557</v>
      </c>
      <c r="D25" s="274"/>
      <c r="E25" s="274"/>
      <c r="F25" s="274"/>
      <c r="G25" s="274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245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9" t="s">
        <v>2558</v>
      </c>
      <c r="D26" s="189"/>
      <c r="E26" s="190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247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9" t="s">
        <v>2559</v>
      </c>
      <c r="D27" s="189"/>
      <c r="E27" s="190">
        <v>39.47045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247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9" t="s">
        <v>2560</v>
      </c>
      <c r="D28" s="189"/>
      <c r="E28" s="190">
        <v>11.792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247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7">
        <v>5</v>
      </c>
      <c r="B29" s="168" t="s">
        <v>294</v>
      </c>
      <c r="C29" s="184" t="s">
        <v>295</v>
      </c>
      <c r="D29" s="169" t="s">
        <v>252</v>
      </c>
      <c r="E29" s="170">
        <v>0.79164999999999996</v>
      </c>
      <c r="F29" s="171">
        <v>1274</v>
      </c>
      <c r="G29" s="172">
        <f>ROUND(E29*F29,2)</f>
        <v>1008.56</v>
      </c>
      <c r="H29" s="171">
        <v>0</v>
      </c>
      <c r="I29" s="172">
        <f>ROUND(E29*H29,2)</f>
        <v>0</v>
      </c>
      <c r="J29" s="171">
        <v>1274</v>
      </c>
      <c r="K29" s="172">
        <f>ROUND(E29*J29,2)</f>
        <v>1008.56</v>
      </c>
      <c r="L29" s="172">
        <v>21</v>
      </c>
      <c r="M29" s="172">
        <f>G29*(1+L29/100)</f>
        <v>1220.3575999999998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253</v>
      </c>
      <c r="S29" s="172" t="s">
        <v>201</v>
      </c>
      <c r="T29" s="173" t="s">
        <v>201</v>
      </c>
      <c r="U29" s="159">
        <v>3.5329999999999999</v>
      </c>
      <c r="V29" s="159">
        <f>ROUND(E29*U29,2)</f>
        <v>2.8</v>
      </c>
      <c r="W29" s="159"/>
      <c r="X29" s="159" t="s">
        <v>242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243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73" t="s">
        <v>296</v>
      </c>
      <c r="D30" s="274"/>
      <c r="E30" s="274"/>
      <c r="F30" s="274"/>
      <c r="G30" s="274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245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9" t="s">
        <v>2561</v>
      </c>
      <c r="D31" s="189"/>
      <c r="E31" s="190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247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9" t="s">
        <v>2562</v>
      </c>
      <c r="D32" s="189"/>
      <c r="E32" s="190">
        <v>0.79164999999999996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247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67">
        <v>6</v>
      </c>
      <c r="B33" s="168" t="s">
        <v>300</v>
      </c>
      <c r="C33" s="184" t="s">
        <v>301</v>
      </c>
      <c r="D33" s="169" t="s">
        <v>252</v>
      </c>
      <c r="E33" s="170">
        <v>28.727239999999998</v>
      </c>
      <c r="F33" s="171">
        <v>262.5</v>
      </c>
      <c r="G33" s="172">
        <f>ROUND(E33*F33,2)</f>
        <v>7540.9</v>
      </c>
      <c r="H33" s="171">
        <v>0</v>
      </c>
      <c r="I33" s="172">
        <f>ROUND(E33*H33,2)</f>
        <v>0</v>
      </c>
      <c r="J33" s="171">
        <v>262.5</v>
      </c>
      <c r="K33" s="172">
        <f>ROUND(E33*J33,2)</f>
        <v>7540.9</v>
      </c>
      <c r="L33" s="172">
        <v>21</v>
      </c>
      <c r="M33" s="172">
        <f>G33*(1+L33/100)</f>
        <v>9124.4889999999996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 t="s">
        <v>253</v>
      </c>
      <c r="S33" s="172" t="s">
        <v>201</v>
      </c>
      <c r="T33" s="173" t="s">
        <v>201</v>
      </c>
      <c r="U33" s="159">
        <v>1.0999999999999999E-2</v>
      </c>
      <c r="V33" s="159">
        <f>ROUND(E33*U33,2)</f>
        <v>0.32</v>
      </c>
      <c r="W33" s="159"/>
      <c r="X33" s="159" t="s">
        <v>242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243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73" t="s">
        <v>302</v>
      </c>
      <c r="D34" s="274"/>
      <c r="E34" s="274"/>
      <c r="F34" s="274"/>
      <c r="G34" s="274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245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4" t="str">
        <f>C34</f>
        <v>po suchu, bez ohledu na druh dopravního prostředku, bez naložení výkopku, avšak se složením bez rozhrnutí,</v>
      </c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9" t="s">
        <v>2563</v>
      </c>
      <c r="D35" s="189"/>
      <c r="E35" s="190">
        <v>51.262450000000001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247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9" t="s">
        <v>2564</v>
      </c>
      <c r="D36" s="189"/>
      <c r="E36" s="190">
        <v>0.79164999999999996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247</v>
      </c>
      <c r="AH36" s="150">
        <v>5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9" t="s">
        <v>2565</v>
      </c>
      <c r="D37" s="189"/>
      <c r="E37" s="190">
        <v>0.10598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247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2566</v>
      </c>
      <c r="D38" s="189"/>
      <c r="E38" s="190">
        <v>-20.899560000000001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247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9" t="s">
        <v>2567</v>
      </c>
      <c r="D39" s="189"/>
      <c r="E39" s="190">
        <v>-2.53328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247</v>
      </c>
      <c r="AH39" s="150">
        <v>5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33.75" outlineLevel="1" x14ac:dyDescent="0.2">
      <c r="A40" s="167">
        <v>7</v>
      </c>
      <c r="B40" s="168" t="s">
        <v>308</v>
      </c>
      <c r="C40" s="184" t="s">
        <v>309</v>
      </c>
      <c r="D40" s="169" t="s">
        <v>252</v>
      </c>
      <c r="E40" s="170">
        <v>287.27235000000002</v>
      </c>
      <c r="F40" s="171">
        <v>20.7</v>
      </c>
      <c r="G40" s="172">
        <f>ROUND(E40*F40,2)</f>
        <v>5946.54</v>
      </c>
      <c r="H40" s="171">
        <v>0</v>
      </c>
      <c r="I40" s="172">
        <f>ROUND(E40*H40,2)</f>
        <v>0</v>
      </c>
      <c r="J40" s="171">
        <v>20.7</v>
      </c>
      <c r="K40" s="172">
        <f>ROUND(E40*J40,2)</f>
        <v>5946.54</v>
      </c>
      <c r="L40" s="172">
        <v>21</v>
      </c>
      <c r="M40" s="172">
        <f>G40*(1+L40/100)</f>
        <v>7195.3134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253</v>
      </c>
      <c r="S40" s="172" t="s">
        <v>201</v>
      </c>
      <c r="T40" s="173" t="s">
        <v>201</v>
      </c>
      <c r="U40" s="159">
        <v>0</v>
      </c>
      <c r="V40" s="159">
        <f>ROUND(E40*U40,2)</f>
        <v>0</v>
      </c>
      <c r="W40" s="159"/>
      <c r="X40" s="159" t="s">
        <v>242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243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73" t="s">
        <v>302</v>
      </c>
      <c r="D41" s="274"/>
      <c r="E41" s="274"/>
      <c r="F41" s="274"/>
      <c r="G41" s="274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245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4" t="str">
        <f>C41</f>
        <v>po suchu, bez ohledu na druh dopravního prostředku, bez naložení výkopku, avšak se složením bez rozhrnutí,</v>
      </c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310</v>
      </c>
      <c r="D42" s="189"/>
      <c r="E42" s="190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247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9" t="s">
        <v>2568</v>
      </c>
      <c r="D43" s="189"/>
      <c r="E43" s="190">
        <v>287.27235000000002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247</v>
      </c>
      <c r="AH43" s="150">
        <v>5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67">
        <v>8</v>
      </c>
      <c r="B44" s="168" t="s">
        <v>2569</v>
      </c>
      <c r="C44" s="184" t="s">
        <v>2570</v>
      </c>
      <c r="D44" s="169" t="s">
        <v>252</v>
      </c>
      <c r="E44" s="170">
        <v>20.899560000000001</v>
      </c>
      <c r="F44" s="171">
        <v>123</v>
      </c>
      <c r="G44" s="172">
        <f>ROUND(E44*F44,2)</f>
        <v>2570.65</v>
      </c>
      <c r="H44" s="171">
        <v>0</v>
      </c>
      <c r="I44" s="172">
        <f>ROUND(E44*H44,2)</f>
        <v>0</v>
      </c>
      <c r="J44" s="171">
        <v>123</v>
      </c>
      <c r="K44" s="172">
        <f>ROUND(E44*J44,2)</f>
        <v>2570.65</v>
      </c>
      <c r="L44" s="172">
        <v>21</v>
      </c>
      <c r="M44" s="172">
        <f>G44*(1+L44/100)</f>
        <v>3110.4865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253</v>
      </c>
      <c r="S44" s="172" t="s">
        <v>201</v>
      </c>
      <c r="T44" s="173" t="s">
        <v>201</v>
      </c>
      <c r="U44" s="159">
        <v>0.20200000000000001</v>
      </c>
      <c r="V44" s="159">
        <f>ROUND(E44*U44,2)</f>
        <v>4.22</v>
      </c>
      <c r="W44" s="159"/>
      <c r="X44" s="159" t="s">
        <v>242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243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73" t="s">
        <v>314</v>
      </c>
      <c r="D45" s="274"/>
      <c r="E45" s="274"/>
      <c r="F45" s="274"/>
      <c r="G45" s="274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245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71" t="s">
        <v>2571</v>
      </c>
      <c r="D46" s="272"/>
      <c r="E46" s="272"/>
      <c r="F46" s="272"/>
      <c r="G46" s="272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206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9" t="s">
        <v>2572</v>
      </c>
      <c r="D47" s="189"/>
      <c r="E47" s="190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247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9" t="s">
        <v>2573</v>
      </c>
      <c r="D48" s="189"/>
      <c r="E48" s="190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247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9" t="s">
        <v>2574</v>
      </c>
      <c r="D49" s="189"/>
      <c r="E49" s="190">
        <v>20.899560000000001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247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7">
        <v>9</v>
      </c>
      <c r="B50" s="168" t="s">
        <v>312</v>
      </c>
      <c r="C50" s="184" t="s">
        <v>313</v>
      </c>
      <c r="D50" s="169" t="s">
        <v>252</v>
      </c>
      <c r="E50" s="170">
        <v>2.53328</v>
      </c>
      <c r="F50" s="171">
        <v>484.5</v>
      </c>
      <c r="G50" s="172">
        <f>ROUND(E50*F50,2)</f>
        <v>1227.3699999999999</v>
      </c>
      <c r="H50" s="171">
        <v>0</v>
      </c>
      <c r="I50" s="172">
        <f>ROUND(E50*H50,2)</f>
        <v>0</v>
      </c>
      <c r="J50" s="171">
        <v>484.5</v>
      </c>
      <c r="K50" s="172">
        <f>ROUND(E50*J50,2)</f>
        <v>1227.3699999999999</v>
      </c>
      <c r="L50" s="172">
        <v>21</v>
      </c>
      <c r="M50" s="172">
        <f>G50*(1+L50/100)</f>
        <v>1485.1176999999998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253</v>
      </c>
      <c r="S50" s="172" t="s">
        <v>201</v>
      </c>
      <c r="T50" s="173" t="s">
        <v>201</v>
      </c>
      <c r="U50" s="159">
        <v>1.1499999999999999</v>
      </c>
      <c r="V50" s="159">
        <f>ROUND(E50*U50,2)</f>
        <v>2.91</v>
      </c>
      <c r="W50" s="159"/>
      <c r="X50" s="159" t="s">
        <v>242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243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73" t="s">
        <v>314</v>
      </c>
      <c r="D51" s="274"/>
      <c r="E51" s="274"/>
      <c r="F51" s="274"/>
      <c r="G51" s="274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245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9" t="s">
        <v>2572</v>
      </c>
      <c r="D52" s="189"/>
      <c r="E52" s="190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247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9" t="s">
        <v>2573</v>
      </c>
      <c r="D53" s="189"/>
      <c r="E53" s="190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247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9" t="s">
        <v>2575</v>
      </c>
      <c r="D54" s="189"/>
      <c r="E54" s="190">
        <v>2.53328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247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10</v>
      </c>
      <c r="B55" s="168" t="s">
        <v>323</v>
      </c>
      <c r="C55" s="184" t="s">
        <v>324</v>
      </c>
      <c r="D55" s="169" t="s">
        <v>240</v>
      </c>
      <c r="E55" s="170">
        <v>89.582899999999995</v>
      </c>
      <c r="F55" s="171">
        <v>47</v>
      </c>
      <c r="G55" s="172">
        <f>ROUND(E55*F55,2)</f>
        <v>4210.3999999999996</v>
      </c>
      <c r="H55" s="171">
        <v>0</v>
      </c>
      <c r="I55" s="172">
        <f>ROUND(E55*H55,2)</f>
        <v>0</v>
      </c>
      <c r="J55" s="171">
        <v>47</v>
      </c>
      <c r="K55" s="172">
        <f>ROUND(E55*J55,2)</f>
        <v>4210.3999999999996</v>
      </c>
      <c r="L55" s="172">
        <v>21</v>
      </c>
      <c r="M55" s="172">
        <f>G55*(1+L55/100)</f>
        <v>5094.5839999999998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253</v>
      </c>
      <c r="S55" s="172" t="s">
        <v>201</v>
      </c>
      <c r="T55" s="173" t="s">
        <v>201</v>
      </c>
      <c r="U55" s="159">
        <v>9.6000000000000002E-2</v>
      </c>
      <c r="V55" s="159">
        <f>ROUND(E55*U55,2)</f>
        <v>8.6</v>
      </c>
      <c r="W55" s="159"/>
      <c r="X55" s="159" t="s">
        <v>242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243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73" t="s">
        <v>325</v>
      </c>
      <c r="D56" s="274"/>
      <c r="E56" s="274"/>
      <c r="F56" s="274"/>
      <c r="G56" s="274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245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9" t="s">
        <v>2576</v>
      </c>
      <c r="D57" s="189"/>
      <c r="E57" s="190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247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9" t="s">
        <v>2552</v>
      </c>
      <c r="D58" s="189"/>
      <c r="E58" s="190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247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9" t="s">
        <v>2577</v>
      </c>
      <c r="D59" s="189"/>
      <c r="E59" s="190">
        <v>27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247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255</v>
      </c>
      <c r="D60" s="189"/>
      <c r="E60" s="19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247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2578</v>
      </c>
      <c r="D61" s="189"/>
      <c r="E61" s="190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247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9" t="s">
        <v>2579</v>
      </c>
      <c r="D62" s="189"/>
      <c r="E62" s="190">
        <v>42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247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9" t="s">
        <v>2580</v>
      </c>
      <c r="D63" s="189"/>
      <c r="E63" s="190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247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9" t="s">
        <v>2581</v>
      </c>
      <c r="D64" s="189"/>
      <c r="E64" s="190">
        <v>20.582899999999999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247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11</v>
      </c>
      <c r="B65" s="168" t="s">
        <v>2582</v>
      </c>
      <c r="C65" s="184" t="s">
        <v>2583</v>
      </c>
      <c r="D65" s="169" t="s">
        <v>240</v>
      </c>
      <c r="E65" s="170">
        <v>29</v>
      </c>
      <c r="F65" s="171">
        <v>123</v>
      </c>
      <c r="G65" s="172">
        <f>ROUND(E65*F65,2)</f>
        <v>3567</v>
      </c>
      <c r="H65" s="171">
        <v>0</v>
      </c>
      <c r="I65" s="172">
        <f>ROUND(E65*H65,2)</f>
        <v>0</v>
      </c>
      <c r="J65" s="171">
        <v>123</v>
      </c>
      <c r="K65" s="172">
        <f>ROUND(E65*J65,2)</f>
        <v>3567</v>
      </c>
      <c r="L65" s="172">
        <v>21</v>
      </c>
      <c r="M65" s="172">
        <f>G65*(1+L65/100)</f>
        <v>4316.07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253</v>
      </c>
      <c r="S65" s="172" t="s">
        <v>201</v>
      </c>
      <c r="T65" s="173" t="s">
        <v>201</v>
      </c>
      <c r="U65" s="159">
        <v>0.33200000000000002</v>
      </c>
      <c r="V65" s="159">
        <f>ROUND(E65*U65,2)</f>
        <v>9.6300000000000008</v>
      </c>
      <c r="W65" s="159"/>
      <c r="X65" s="159" t="s">
        <v>242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243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57"/>
      <c r="B66" s="158"/>
      <c r="C66" s="273" t="s">
        <v>330</v>
      </c>
      <c r="D66" s="274"/>
      <c r="E66" s="274"/>
      <c r="F66" s="274"/>
      <c r="G66" s="274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245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74" t="str">
        <f>C66</f>
        <v>s případným nutným přemístěním hromad nebo dočasných skládek na místo potřeby ze vzdálenosti do 30 m, v rovině nebo ve svahu do 1 : 5,</v>
      </c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9" t="s">
        <v>255</v>
      </c>
      <c r="D67" s="189"/>
      <c r="E67" s="190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247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2584</v>
      </c>
      <c r="D68" s="189"/>
      <c r="E68" s="190">
        <v>24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247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2585</v>
      </c>
      <c r="D69" s="189"/>
      <c r="E69" s="190">
        <v>5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247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12</v>
      </c>
      <c r="B70" s="168" t="s">
        <v>333</v>
      </c>
      <c r="C70" s="184" t="s">
        <v>334</v>
      </c>
      <c r="D70" s="169" t="s">
        <v>252</v>
      </c>
      <c r="E70" s="170">
        <v>28.727239999999998</v>
      </c>
      <c r="F70" s="171">
        <v>277.5</v>
      </c>
      <c r="G70" s="172">
        <f>ROUND(E70*F70,2)</f>
        <v>7971.81</v>
      </c>
      <c r="H70" s="171">
        <v>0</v>
      </c>
      <c r="I70" s="172">
        <f>ROUND(E70*H70,2)</f>
        <v>0</v>
      </c>
      <c r="J70" s="171">
        <v>277.5</v>
      </c>
      <c r="K70" s="172">
        <f>ROUND(E70*J70,2)</f>
        <v>7971.81</v>
      </c>
      <c r="L70" s="172">
        <v>21</v>
      </c>
      <c r="M70" s="172">
        <f>G70*(1+L70/100)</f>
        <v>9645.8901000000005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253</v>
      </c>
      <c r="S70" s="172" t="s">
        <v>201</v>
      </c>
      <c r="T70" s="173" t="s">
        <v>201</v>
      </c>
      <c r="U70" s="159">
        <v>0</v>
      </c>
      <c r="V70" s="159">
        <f>ROUND(E70*U70,2)</f>
        <v>0</v>
      </c>
      <c r="W70" s="159"/>
      <c r="X70" s="159" t="s">
        <v>242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243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9" t="s">
        <v>2586</v>
      </c>
      <c r="D71" s="189"/>
      <c r="E71" s="190">
        <v>28.727239999999998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247</v>
      </c>
      <c r="AH71" s="150">
        <v>5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13</v>
      </c>
      <c r="B72" s="168" t="s">
        <v>2587</v>
      </c>
      <c r="C72" s="184" t="s">
        <v>2588</v>
      </c>
      <c r="D72" s="169" t="s">
        <v>420</v>
      </c>
      <c r="E72" s="170">
        <v>2</v>
      </c>
      <c r="F72" s="171">
        <v>480</v>
      </c>
      <c r="G72" s="172">
        <f>ROUND(E72*F72,2)</f>
        <v>960</v>
      </c>
      <c r="H72" s="171">
        <v>0</v>
      </c>
      <c r="I72" s="172">
        <f>ROUND(E72*H72,2)</f>
        <v>0</v>
      </c>
      <c r="J72" s="171">
        <v>480</v>
      </c>
      <c r="K72" s="172">
        <f>ROUND(E72*J72,2)</f>
        <v>960</v>
      </c>
      <c r="L72" s="172">
        <v>21</v>
      </c>
      <c r="M72" s="172">
        <f>G72*(1+L72/100)</f>
        <v>1161.5999999999999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2" t="s">
        <v>438</v>
      </c>
      <c r="T72" s="173" t="s">
        <v>202</v>
      </c>
      <c r="U72" s="159">
        <v>0.6</v>
      </c>
      <c r="V72" s="159">
        <f>ROUND(E72*U72,2)</f>
        <v>1.2</v>
      </c>
      <c r="W72" s="159"/>
      <c r="X72" s="159" t="s">
        <v>242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243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2561</v>
      </c>
      <c r="D73" s="189"/>
      <c r="E73" s="190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247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9" t="s">
        <v>1885</v>
      </c>
      <c r="D74" s="189"/>
      <c r="E74" s="190">
        <v>2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247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1" t="s">
        <v>196</v>
      </c>
      <c r="B75" s="162" t="s">
        <v>83</v>
      </c>
      <c r="C75" s="183" t="s">
        <v>84</v>
      </c>
      <c r="D75" s="163"/>
      <c r="E75" s="164"/>
      <c r="F75" s="165"/>
      <c r="G75" s="165">
        <f>SUMIF(AG76:AG108,"&lt;&gt;NOR",G76:G108)</f>
        <v>34758.050000000003</v>
      </c>
      <c r="H75" s="165"/>
      <c r="I75" s="165">
        <f>SUM(I76:I108)</f>
        <v>19317.810000000001</v>
      </c>
      <c r="J75" s="165"/>
      <c r="K75" s="165">
        <f>SUM(K76:K108)</f>
        <v>15440.220000000001</v>
      </c>
      <c r="L75" s="165"/>
      <c r="M75" s="165">
        <f>SUM(M76:M108)</f>
        <v>42057.2405</v>
      </c>
      <c r="N75" s="165"/>
      <c r="O75" s="165">
        <f>SUM(O76:O108)</f>
        <v>11.74</v>
      </c>
      <c r="P75" s="165"/>
      <c r="Q75" s="165">
        <f>SUM(Q76:Q108)</f>
        <v>0</v>
      </c>
      <c r="R75" s="165"/>
      <c r="S75" s="165"/>
      <c r="T75" s="166"/>
      <c r="U75" s="160"/>
      <c r="V75" s="160">
        <f>SUM(V76:V108)</f>
        <v>33.79</v>
      </c>
      <c r="W75" s="160"/>
      <c r="X75" s="160"/>
      <c r="AG75" t="s">
        <v>197</v>
      </c>
    </row>
    <row r="76" spans="1:60" outlineLevel="1" x14ac:dyDescent="0.2">
      <c r="A76" s="167">
        <v>14</v>
      </c>
      <c r="B76" s="168" t="s">
        <v>2589</v>
      </c>
      <c r="C76" s="184" t="s">
        <v>2590</v>
      </c>
      <c r="D76" s="169" t="s">
        <v>252</v>
      </c>
      <c r="E76" s="170">
        <v>2.53328</v>
      </c>
      <c r="F76" s="171">
        <v>1157</v>
      </c>
      <c r="G76" s="172">
        <f>ROUND(E76*F76,2)</f>
        <v>2931</v>
      </c>
      <c r="H76" s="171">
        <v>807.18</v>
      </c>
      <c r="I76" s="172">
        <f>ROUND(E76*H76,2)</f>
        <v>2044.81</v>
      </c>
      <c r="J76" s="171">
        <v>349.82</v>
      </c>
      <c r="K76" s="172">
        <f>ROUND(E76*J76,2)</f>
        <v>886.19</v>
      </c>
      <c r="L76" s="172">
        <v>21</v>
      </c>
      <c r="M76" s="172">
        <f>G76*(1+L76/100)</f>
        <v>3546.5099999999998</v>
      </c>
      <c r="N76" s="172">
        <v>1.665</v>
      </c>
      <c r="O76" s="172">
        <f>ROUND(E76*N76,2)</f>
        <v>4.22</v>
      </c>
      <c r="P76" s="172">
        <v>0</v>
      </c>
      <c r="Q76" s="172">
        <f>ROUND(E76*P76,2)</f>
        <v>0</v>
      </c>
      <c r="R76" s="172"/>
      <c r="S76" s="172" t="s">
        <v>201</v>
      </c>
      <c r="T76" s="173" t="s">
        <v>201</v>
      </c>
      <c r="U76" s="159">
        <v>0.92</v>
      </c>
      <c r="V76" s="159">
        <f>ROUND(E76*U76,2)</f>
        <v>2.33</v>
      </c>
      <c r="W76" s="159"/>
      <c r="X76" s="159" t="s">
        <v>242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243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9" t="s">
        <v>2573</v>
      </c>
      <c r="D77" s="189"/>
      <c r="E77" s="190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247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9" t="s">
        <v>2591</v>
      </c>
      <c r="D78" s="189"/>
      <c r="E78" s="190">
        <v>2.53328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247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7">
        <v>15</v>
      </c>
      <c r="B79" s="168" t="s">
        <v>356</v>
      </c>
      <c r="C79" s="184" t="s">
        <v>357</v>
      </c>
      <c r="D79" s="169" t="s">
        <v>240</v>
      </c>
      <c r="E79" s="170">
        <v>31.666</v>
      </c>
      <c r="F79" s="171">
        <v>34.799999999999997</v>
      </c>
      <c r="G79" s="172">
        <f>ROUND(E79*F79,2)</f>
        <v>1101.98</v>
      </c>
      <c r="H79" s="171">
        <v>3.04</v>
      </c>
      <c r="I79" s="172">
        <f>ROUND(E79*H79,2)</f>
        <v>96.26</v>
      </c>
      <c r="J79" s="171">
        <v>31.76</v>
      </c>
      <c r="K79" s="172">
        <f>ROUND(E79*J79,2)</f>
        <v>1005.71</v>
      </c>
      <c r="L79" s="172">
        <v>21</v>
      </c>
      <c r="M79" s="172">
        <f>G79*(1+L79/100)</f>
        <v>1333.3958</v>
      </c>
      <c r="N79" s="172">
        <v>1.8000000000000001E-4</v>
      </c>
      <c r="O79" s="172">
        <f>ROUND(E79*N79,2)</f>
        <v>0.01</v>
      </c>
      <c r="P79" s="172">
        <v>0</v>
      </c>
      <c r="Q79" s="172">
        <f>ROUND(E79*P79,2)</f>
        <v>0</v>
      </c>
      <c r="R79" s="172"/>
      <c r="S79" s="172" t="s">
        <v>201</v>
      </c>
      <c r="T79" s="173" t="s">
        <v>201</v>
      </c>
      <c r="U79" s="159">
        <v>7.4999999999999997E-2</v>
      </c>
      <c r="V79" s="159">
        <f>ROUND(E79*U79,2)</f>
        <v>2.37</v>
      </c>
      <c r="W79" s="159"/>
      <c r="X79" s="159" t="s">
        <v>242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243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9" t="s">
        <v>2573</v>
      </c>
      <c r="D80" s="189"/>
      <c r="E80" s="190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247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9" t="s">
        <v>2592</v>
      </c>
      <c r="D81" s="189"/>
      <c r="E81" s="190">
        <v>31.666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247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16</v>
      </c>
      <c r="B82" s="168" t="s">
        <v>2593</v>
      </c>
      <c r="C82" s="184" t="s">
        <v>2594</v>
      </c>
      <c r="D82" s="169" t="s">
        <v>252</v>
      </c>
      <c r="E82" s="170">
        <v>2.53328</v>
      </c>
      <c r="F82" s="171">
        <v>2960</v>
      </c>
      <c r="G82" s="172">
        <f>ROUND(E82*F82,2)</f>
        <v>7498.51</v>
      </c>
      <c r="H82" s="171">
        <v>2679.85</v>
      </c>
      <c r="I82" s="172">
        <f>ROUND(E82*H82,2)</f>
        <v>6788.81</v>
      </c>
      <c r="J82" s="171">
        <v>280.14999999999998</v>
      </c>
      <c r="K82" s="172">
        <f>ROUND(E82*J82,2)</f>
        <v>709.7</v>
      </c>
      <c r="L82" s="172">
        <v>21</v>
      </c>
      <c r="M82" s="172">
        <f>G82*(1+L82/100)</f>
        <v>9073.1970999999994</v>
      </c>
      <c r="N82" s="172">
        <v>2.5249999999999999</v>
      </c>
      <c r="O82" s="172">
        <f>ROUND(E82*N82,2)</f>
        <v>6.4</v>
      </c>
      <c r="P82" s="172">
        <v>0</v>
      </c>
      <c r="Q82" s="172">
        <f>ROUND(E82*P82,2)</f>
        <v>0</v>
      </c>
      <c r="R82" s="172" t="s">
        <v>369</v>
      </c>
      <c r="S82" s="172" t="s">
        <v>201</v>
      </c>
      <c r="T82" s="173" t="s">
        <v>201</v>
      </c>
      <c r="U82" s="159">
        <v>0.48</v>
      </c>
      <c r="V82" s="159">
        <f>ROUND(E82*U82,2)</f>
        <v>1.22</v>
      </c>
      <c r="W82" s="159"/>
      <c r="X82" s="159" t="s">
        <v>242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243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73" t="s">
        <v>2595</v>
      </c>
      <c r="D83" s="274"/>
      <c r="E83" s="274"/>
      <c r="F83" s="274"/>
      <c r="G83" s="274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245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71" t="s">
        <v>375</v>
      </c>
      <c r="D84" s="272"/>
      <c r="E84" s="272"/>
      <c r="F84" s="272"/>
      <c r="G84" s="272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206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9" t="s">
        <v>2573</v>
      </c>
      <c r="D85" s="189"/>
      <c r="E85" s="190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247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9" t="s">
        <v>2591</v>
      </c>
      <c r="D86" s="189"/>
      <c r="E86" s="190">
        <v>2.53328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247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67">
        <v>17</v>
      </c>
      <c r="B87" s="168" t="s">
        <v>2596</v>
      </c>
      <c r="C87" s="184" t="s">
        <v>406</v>
      </c>
      <c r="D87" s="169" t="s">
        <v>240</v>
      </c>
      <c r="E87" s="170">
        <v>16.832999999999998</v>
      </c>
      <c r="F87" s="171">
        <v>574</v>
      </c>
      <c r="G87" s="172">
        <f>ROUND(E87*F87,2)</f>
        <v>9662.14</v>
      </c>
      <c r="H87" s="171">
        <v>153.44999999999999</v>
      </c>
      <c r="I87" s="172">
        <f>ROUND(E87*H87,2)</f>
        <v>2583.02</v>
      </c>
      <c r="J87" s="171">
        <v>420.55</v>
      </c>
      <c r="K87" s="172">
        <f>ROUND(E87*J87,2)</f>
        <v>7079.12</v>
      </c>
      <c r="L87" s="172">
        <v>21</v>
      </c>
      <c r="M87" s="172">
        <f>G87*(1+L87/100)</f>
        <v>11691.189399999999</v>
      </c>
      <c r="N87" s="172">
        <v>3.916E-2</v>
      </c>
      <c r="O87" s="172">
        <f>ROUND(E87*N87,2)</f>
        <v>0.66</v>
      </c>
      <c r="P87" s="172">
        <v>0</v>
      </c>
      <c r="Q87" s="172">
        <f>ROUND(E87*P87,2)</f>
        <v>0</v>
      </c>
      <c r="R87" s="172" t="s">
        <v>369</v>
      </c>
      <c r="S87" s="172" t="s">
        <v>201</v>
      </c>
      <c r="T87" s="173" t="s">
        <v>201</v>
      </c>
      <c r="U87" s="159">
        <v>1.05</v>
      </c>
      <c r="V87" s="159">
        <f>ROUND(E87*U87,2)</f>
        <v>17.670000000000002</v>
      </c>
      <c r="W87" s="159"/>
      <c r="X87" s="159" t="s">
        <v>242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243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57"/>
      <c r="B88" s="158"/>
      <c r="C88" s="273" t="s">
        <v>407</v>
      </c>
      <c r="D88" s="274"/>
      <c r="E88" s="274"/>
      <c r="F88" s="274"/>
      <c r="G88" s="274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0"/>
      <c r="Z88" s="150"/>
      <c r="AA88" s="150"/>
      <c r="AB88" s="150"/>
      <c r="AC88" s="150"/>
      <c r="AD88" s="150"/>
      <c r="AE88" s="150"/>
      <c r="AF88" s="150"/>
      <c r="AG88" s="150" t="s">
        <v>245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74" t="str">
        <f>C88</f>
        <v>svislé nebo šikmé (odkloněné), půdorysně přímé nebo zalomené, stěn základových pasů ve volných nebo zapažených jámách, rýhách, šachtách, včetně případných vzpěr,</v>
      </c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9" t="s">
        <v>2573</v>
      </c>
      <c r="D89" s="189"/>
      <c r="E89" s="190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247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9" t="s">
        <v>2597</v>
      </c>
      <c r="D90" s="189"/>
      <c r="E90" s="190">
        <v>15.833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247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9" t="s">
        <v>2598</v>
      </c>
      <c r="D91" s="189"/>
      <c r="E91" s="190">
        <v>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247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7">
        <v>18</v>
      </c>
      <c r="B92" s="168" t="s">
        <v>414</v>
      </c>
      <c r="C92" s="184" t="s">
        <v>415</v>
      </c>
      <c r="D92" s="169" t="s">
        <v>240</v>
      </c>
      <c r="E92" s="170">
        <v>16.832999999999998</v>
      </c>
      <c r="F92" s="171">
        <v>127</v>
      </c>
      <c r="G92" s="172">
        <f>ROUND(E92*F92,2)</f>
        <v>2137.79</v>
      </c>
      <c r="H92" s="171">
        <v>0</v>
      </c>
      <c r="I92" s="172">
        <f>ROUND(E92*H92,2)</f>
        <v>0</v>
      </c>
      <c r="J92" s="171">
        <v>127</v>
      </c>
      <c r="K92" s="172">
        <f>ROUND(E92*J92,2)</f>
        <v>2137.79</v>
      </c>
      <c r="L92" s="172">
        <v>21</v>
      </c>
      <c r="M92" s="172">
        <f>G92*(1+L92/100)</f>
        <v>2586.7258999999999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369</v>
      </c>
      <c r="S92" s="172" t="s">
        <v>201</v>
      </c>
      <c r="T92" s="173" t="s">
        <v>201</v>
      </c>
      <c r="U92" s="159">
        <v>0.32</v>
      </c>
      <c r="V92" s="159">
        <f>ROUND(E92*U92,2)</f>
        <v>5.39</v>
      </c>
      <c r="W92" s="159"/>
      <c r="X92" s="159" t="s">
        <v>242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243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57"/>
      <c r="B93" s="158"/>
      <c r="C93" s="273" t="s">
        <v>407</v>
      </c>
      <c r="D93" s="274"/>
      <c r="E93" s="274"/>
      <c r="F93" s="274"/>
      <c r="G93" s="274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245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74" t="str">
        <f>C93</f>
        <v>svislé nebo šikmé (odkloněné), půdorysně přímé nebo zalomené, stěn základových pasů ve volných nebo zapažených jámách, rýhách, šachtách, včetně případných vzpěr,</v>
      </c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71" t="s">
        <v>416</v>
      </c>
      <c r="D94" s="272"/>
      <c r="E94" s="272"/>
      <c r="F94" s="272"/>
      <c r="G94" s="272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206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9" t="s">
        <v>2599</v>
      </c>
      <c r="D95" s="189"/>
      <c r="E95" s="190">
        <v>16.832999999999998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247</v>
      </c>
      <c r="AH95" s="150">
        <v>5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67">
        <v>19</v>
      </c>
      <c r="B96" s="168" t="s">
        <v>423</v>
      </c>
      <c r="C96" s="184" t="s">
        <v>424</v>
      </c>
      <c r="D96" s="169" t="s">
        <v>368</v>
      </c>
      <c r="E96" s="170">
        <v>0.20266000000000001</v>
      </c>
      <c r="F96" s="171">
        <v>38560</v>
      </c>
      <c r="G96" s="172">
        <f>ROUND(E96*F96,2)</f>
        <v>7814.57</v>
      </c>
      <c r="H96" s="171">
        <v>26188.43</v>
      </c>
      <c r="I96" s="172">
        <f>ROUND(E96*H96,2)</f>
        <v>5307.35</v>
      </c>
      <c r="J96" s="171">
        <v>12371.57</v>
      </c>
      <c r="K96" s="172">
        <f>ROUND(E96*J96,2)</f>
        <v>2507.2199999999998</v>
      </c>
      <c r="L96" s="172">
        <v>21</v>
      </c>
      <c r="M96" s="172">
        <f>G96*(1+L96/100)</f>
        <v>9455.6296999999995</v>
      </c>
      <c r="N96" s="172">
        <v>1.0211600000000001</v>
      </c>
      <c r="O96" s="172">
        <f>ROUND(E96*N96,2)</f>
        <v>0.21</v>
      </c>
      <c r="P96" s="172">
        <v>0</v>
      </c>
      <c r="Q96" s="172">
        <f>ROUND(E96*P96,2)</f>
        <v>0</v>
      </c>
      <c r="R96" s="172" t="s">
        <v>369</v>
      </c>
      <c r="S96" s="172" t="s">
        <v>201</v>
      </c>
      <c r="T96" s="173" t="s">
        <v>201</v>
      </c>
      <c r="U96" s="159">
        <v>23.530999999999999</v>
      </c>
      <c r="V96" s="159">
        <f>ROUND(E96*U96,2)</f>
        <v>4.7699999999999996</v>
      </c>
      <c r="W96" s="159"/>
      <c r="X96" s="159" t="s">
        <v>242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243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9" t="s">
        <v>2600</v>
      </c>
      <c r="D97" s="189"/>
      <c r="E97" s="190">
        <v>0.20266000000000001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247</v>
      </c>
      <c r="AH97" s="150">
        <v>5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7">
        <v>20</v>
      </c>
      <c r="B98" s="168" t="s">
        <v>2601</v>
      </c>
      <c r="C98" s="184" t="s">
        <v>2602</v>
      </c>
      <c r="D98" s="169" t="s">
        <v>252</v>
      </c>
      <c r="E98" s="170">
        <v>8.7749999999999995E-2</v>
      </c>
      <c r="F98" s="171">
        <v>2860</v>
      </c>
      <c r="G98" s="172">
        <f>ROUND(E98*F98,2)</f>
        <v>250.97</v>
      </c>
      <c r="H98" s="171">
        <v>2580.9</v>
      </c>
      <c r="I98" s="172">
        <f>ROUND(E98*H98,2)</f>
        <v>226.47</v>
      </c>
      <c r="J98" s="171">
        <v>279.10000000000002</v>
      </c>
      <c r="K98" s="172">
        <f>ROUND(E98*J98,2)</f>
        <v>24.49</v>
      </c>
      <c r="L98" s="172">
        <v>21</v>
      </c>
      <c r="M98" s="172">
        <f>G98*(1+L98/100)</f>
        <v>303.6737</v>
      </c>
      <c r="N98" s="172">
        <v>2.5249999999999999</v>
      </c>
      <c r="O98" s="172">
        <f>ROUND(E98*N98,2)</f>
        <v>0.22</v>
      </c>
      <c r="P98" s="172">
        <v>0</v>
      </c>
      <c r="Q98" s="172">
        <f>ROUND(E98*P98,2)</f>
        <v>0</v>
      </c>
      <c r="R98" s="172" t="s">
        <v>369</v>
      </c>
      <c r="S98" s="172" t="s">
        <v>201</v>
      </c>
      <c r="T98" s="173" t="s">
        <v>201</v>
      </c>
      <c r="U98" s="159">
        <v>0.47699999999999998</v>
      </c>
      <c r="V98" s="159">
        <f>ROUND(E98*U98,2)</f>
        <v>0.04</v>
      </c>
      <c r="W98" s="159"/>
      <c r="X98" s="159" t="s">
        <v>242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243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62" t="s">
        <v>375</v>
      </c>
      <c r="D99" s="263"/>
      <c r="E99" s="263"/>
      <c r="F99" s="263"/>
      <c r="G99" s="263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206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2561</v>
      </c>
      <c r="D100" s="189"/>
      <c r="E100" s="190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247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9" t="s">
        <v>2603</v>
      </c>
      <c r="D101" s="189"/>
      <c r="E101" s="190">
        <v>8.4779999999999994E-2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247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00" t="s">
        <v>390</v>
      </c>
      <c r="D102" s="191"/>
      <c r="E102" s="192">
        <v>2.97E-3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247</v>
      </c>
      <c r="AH102" s="150">
        <v>4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21</v>
      </c>
      <c r="B103" s="168" t="s">
        <v>436</v>
      </c>
      <c r="C103" s="184" t="s">
        <v>2604</v>
      </c>
      <c r="D103" s="169" t="s">
        <v>420</v>
      </c>
      <c r="E103" s="170">
        <v>1</v>
      </c>
      <c r="F103" s="171">
        <v>1090</v>
      </c>
      <c r="G103" s="172">
        <f>ROUND(E103*F103,2)</f>
        <v>1090</v>
      </c>
      <c r="H103" s="171">
        <v>0</v>
      </c>
      <c r="I103" s="172">
        <f>ROUND(E103*H103,2)</f>
        <v>0</v>
      </c>
      <c r="J103" s="171">
        <v>1090</v>
      </c>
      <c r="K103" s="172">
        <f>ROUND(E103*J103,2)</f>
        <v>1090</v>
      </c>
      <c r="L103" s="172">
        <v>21</v>
      </c>
      <c r="M103" s="172">
        <f>G103*(1+L103/100)</f>
        <v>1318.8999999999999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2"/>
      <c r="S103" s="172" t="s">
        <v>438</v>
      </c>
      <c r="T103" s="173" t="s">
        <v>202</v>
      </c>
      <c r="U103" s="159">
        <v>0</v>
      </c>
      <c r="V103" s="159">
        <f>ROUND(E103*U103,2)</f>
        <v>0</v>
      </c>
      <c r="W103" s="159"/>
      <c r="X103" s="159" t="s">
        <v>242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243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9" t="s">
        <v>2573</v>
      </c>
      <c r="D104" s="189"/>
      <c r="E104" s="190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247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9" t="s">
        <v>439</v>
      </c>
      <c r="D105" s="189"/>
      <c r="E105" s="190">
        <v>1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247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67">
        <v>22</v>
      </c>
      <c r="B106" s="168" t="s">
        <v>444</v>
      </c>
      <c r="C106" s="184" t="s">
        <v>445</v>
      </c>
      <c r="D106" s="169" t="s">
        <v>240</v>
      </c>
      <c r="E106" s="170">
        <v>34.832599999999999</v>
      </c>
      <c r="F106" s="171">
        <v>65.2</v>
      </c>
      <c r="G106" s="172">
        <f>ROUND(E106*F106,2)</f>
        <v>2271.09</v>
      </c>
      <c r="H106" s="171">
        <v>65.2</v>
      </c>
      <c r="I106" s="172">
        <f>ROUND(E106*H106,2)</f>
        <v>2271.09</v>
      </c>
      <c r="J106" s="171">
        <v>0</v>
      </c>
      <c r="K106" s="172">
        <f>ROUND(E106*J106,2)</f>
        <v>0</v>
      </c>
      <c r="L106" s="172">
        <v>21</v>
      </c>
      <c r="M106" s="172">
        <f>G106*(1+L106/100)</f>
        <v>2748.0189</v>
      </c>
      <c r="N106" s="172">
        <v>5.0000000000000001E-4</v>
      </c>
      <c r="O106" s="172">
        <f>ROUND(E106*N106,2)</f>
        <v>0.02</v>
      </c>
      <c r="P106" s="172">
        <v>0</v>
      </c>
      <c r="Q106" s="172">
        <f>ROUND(E106*P106,2)</f>
        <v>0</v>
      </c>
      <c r="R106" s="172" t="s">
        <v>339</v>
      </c>
      <c r="S106" s="172" t="s">
        <v>201</v>
      </c>
      <c r="T106" s="173" t="s">
        <v>201</v>
      </c>
      <c r="U106" s="159">
        <v>0</v>
      </c>
      <c r="V106" s="159">
        <f>ROUND(E106*U106,2)</f>
        <v>0</v>
      </c>
      <c r="W106" s="159"/>
      <c r="X106" s="159" t="s">
        <v>340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341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2605</v>
      </c>
      <c r="D107" s="189"/>
      <c r="E107" s="190">
        <v>31.666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247</v>
      </c>
      <c r="AH107" s="150">
        <v>5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00" t="s">
        <v>447</v>
      </c>
      <c r="D108" s="191"/>
      <c r="E108" s="192">
        <v>3.1665999999999999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247</v>
      </c>
      <c r="AH108" s="150">
        <v>4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1" t="s">
        <v>196</v>
      </c>
      <c r="B109" s="162" t="s">
        <v>85</v>
      </c>
      <c r="C109" s="183" t="s">
        <v>86</v>
      </c>
      <c r="D109" s="163"/>
      <c r="E109" s="164"/>
      <c r="F109" s="165"/>
      <c r="G109" s="165">
        <f>SUMIF(AG110:AG139,"&lt;&gt;NOR",G110:G139)</f>
        <v>65590.37</v>
      </c>
      <c r="H109" s="165"/>
      <c r="I109" s="165">
        <f>SUM(I110:I139)</f>
        <v>33890.28</v>
      </c>
      <c r="J109" s="165"/>
      <c r="K109" s="165">
        <f>SUM(K110:K139)</f>
        <v>31700.080000000005</v>
      </c>
      <c r="L109" s="165"/>
      <c r="M109" s="165">
        <f>SUM(M110:M139)</f>
        <v>79364.347699999998</v>
      </c>
      <c r="N109" s="165"/>
      <c r="O109" s="165">
        <f>SUM(O110:O139)</f>
        <v>11.830000000000002</v>
      </c>
      <c r="P109" s="165"/>
      <c r="Q109" s="165">
        <f>SUM(Q110:Q139)</f>
        <v>0</v>
      </c>
      <c r="R109" s="165"/>
      <c r="S109" s="165"/>
      <c r="T109" s="166"/>
      <c r="U109" s="160"/>
      <c r="V109" s="160">
        <f>SUM(V110:V139)</f>
        <v>52.34</v>
      </c>
      <c r="W109" s="160"/>
      <c r="X109" s="160"/>
      <c r="AG109" t="s">
        <v>197</v>
      </c>
    </row>
    <row r="110" spans="1:60" ht="22.5" outlineLevel="1" x14ac:dyDescent="0.2">
      <c r="A110" s="167">
        <v>23</v>
      </c>
      <c r="B110" s="168" t="s">
        <v>2606</v>
      </c>
      <c r="C110" s="184" t="s">
        <v>2607</v>
      </c>
      <c r="D110" s="169" t="s">
        <v>252</v>
      </c>
      <c r="E110" s="170">
        <v>3.5880000000000001</v>
      </c>
      <c r="F110" s="171">
        <v>3680</v>
      </c>
      <c r="G110" s="172">
        <f>ROUND(E110*F110,2)</f>
        <v>13203.84</v>
      </c>
      <c r="H110" s="171">
        <v>3082.78</v>
      </c>
      <c r="I110" s="172">
        <f>ROUND(E110*H110,2)</f>
        <v>11061.01</v>
      </c>
      <c r="J110" s="171">
        <v>597.22</v>
      </c>
      <c r="K110" s="172">
        <f>ROUND(E110*J110,2)</f>
        <v>2142.83</v>
      </c>
      <c r="L110" s="172">
        <v>21</v>
      </c>
      <c r="M110" s="172">
        <f>G110*(1+L110/100)</f>
        <v>15976.6464</v>
      </c>
      <c r="N110" s="172">
        <v>2.5301300000000002</v>
      </c>
      <c r="O110" s="172">
        <f>ROUND(E110*N110,2)</f>
        <v>9.08</v>
      </c>
      <c r="P110" s="172">
        <v>0</v>
      </c>
      <c r="Q110" s="172">
        <f>ROUND(E110*P110,2)</f>
        <v>0</v>
      </c>
      <c r="R110" s="172" t="s">
        <v>369</v>
      </c>
      <c r="S110" s="172" t="s">
        <v>201</v>
      </c>
      <c r="T110" s="173" t="s">
        <v>201</v>
      </c>
      <c r="U110" s="159">
        <v>1.21</v>
      </c>
      <c r="V110" s="159">
        <f>ROUND(E110*U110,2)</f>
        <v>4.34</v>
      </c>
      <c r="W110" s="159"/>
      <c r="X110" s="159" t="s">
        <v>242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243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7"/>
      <c r="B111" s="158"/>
      <c r="C111" s="273" t="s">
        <v>485</v>
      </c>
      <c r="D111" s="274"/>
      <c r="E111" s="274"/>
      <c r="F111" s="274"/>
      <c r="G111" s="274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74" t="str">
        <f>C111</f>
        <v>nosných, výplňových, obkladových, půdních, štítových, poprsních apod. (bez výztuže), s pomocným lešením o výšce podlahy do 1900 mm a pro zatížení 1,5 kPa,</v>
      </c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71" t="s">
        <v>2608</v>
      </c>
      <c r="D112" s="272"/>
      <c r="E112" s="272"/>
      <c r="F112" s="272"/>
      <c r="G112" s="272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206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71" t="s">
        <v>2609</v>
      </c>
      <c r="D113" s="272"/>
      <c r="E113" s="272"/>
      <c r="F113" s="272"/>
      <c r="G113" s="272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206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9" t="s">
        <v>2573</v>
      </c>
      <c r="D114" s="189"/>
      <c r="E114" s="190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247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9" t="s">
        <v>2610</v>
      </c>
      <c r="D115" s="189"/>
      <c r="E115" s="190">
        <v>2.5219999999999998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247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9" t="s">
        <v>2611</v>
      </c>
      <c r="D116" s="189"/>
      <c r="E116" s="190">
        <v>1.0660000000000001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67">
        <v>24</v>
      </c>
      <c r="B117" s="168" t="s">
        <v>2612</v>
      </c>
      <c r="C117" s="184" t="s">
        <v>2613</v>
      </c>
      <c r="D117" s="169" t="s">
        <v>240</v>
      </c>
      <c r="E117" s="170">
        <v>36.787999999999997</v>
      </c>
      <c r="F117" s="171">
        <v>710</v>
      </c>
      <c r="G117" s="172">
        <f>ROUND(E117*F117,2)</f>
        <v>26119.48</v>
      </c>
      <c r="H117" s="171">
        <v>283.72000000000003</v>
      </c>
      <c r="I117" s="172">
        <f>ROUND(E117*H117,2)</f>
        <v>10437.49</v>
      </c>
      <c r="J117" s="171">
        <v>426.28</v>
      </c>
      <c r="K117" s="172">
        <f>ROUND(E117*J117,2)</f>
        <v>15681.99</v>
      </c>
      <c r="L117" s="172">
        <v>21</v>
      </c>
      <c r="M117" s="172">
        <f>G117*(1+L117/100)</f>
        <v>31604.570799999998</v>
      </c>
      <c r="N117" s="172">
        <v>6.0310000000000002E-2</v>
      </c>
      <c r="O117" s="172">
        <f>ROUND(E117*N117,2)</f>
        <v>2.2200000000000002</v>
      </c>
      <c r="P117" s="172">
        <v>0</v>
      </c>
      <c r="Q117" s="172">
        <f>ROUND(E117*P117,2)</f>
        <v>0</v>
      </c>
      <c r="R117" s="172" t="s">
        <v>369</v>
      </c>
      <c r="S117" s="172" t="s">
        <v>201</v>
      </c>
      <c r="T117" s="173" t="s">
        <v>201</v>
      </c>
      <c r="U117" s="159">
        <v>0.65</v>
      </c>
      <c r="V117" s="159">
        <f>ROUND(E117*U117,2)</f>
        <v>23.91</v>
      </c>
      <c r="W117" s="159"/>
      <c r="X117" s="159" t="s">
        <v>242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243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7"/>
      <c r="B118" s="158"/>
      <c r="C118" s="273" t="s">
        <v>492</v>
      </c>
      <c r="D118" s="274"/>
      <c r="E118" s="274"/>
      <c r="F118" s="274"/>
      <c r="G118" s="274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74" t="str">
        <f>C118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9" t="s">
        <v>2573</v>
      </c>
      <c r="D119" s="189"/>
      <c r="E119" s="190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247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2614</v>
      </c>
      <c r="D120" s="189"/>
      <c r="E120" s="190">
        <v>25.22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247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2615</v>
      </c>
      <c r="D121" s="189"/>
      <c r="E121" s="190">
        <v>0.45200000000000001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247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2616</v>
      </c>
      <c r="D122" s="189"/>
      <c r="E122" s="190">
        <v>10.66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9" t="s">
        <v>2617</v>
      </c>
      <c r="D123" s="189"/>
      <c r="E123" s="190">
        <v>0.45600000000000002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247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67">
        <v>25</v>
      </c>
      <c r="B124" s="168" t="s">
        <v>2618</v>
      </c>
      <c r="C124" s="184" t="s">
        <v>2619</v>
      </c>
      <c r="D124" s="169" t="s">
        <v>240</v>
      </c>
      <c r="E124" s="170">
        <v>36.787999999999997</v>
      </c>
      <c r="F124" s="171">
        <v>225.5</v>
      </c>
      <c r="G124" s="172">
        <f>ROUND(E124*F124,2)</f>
        <v>8295.69</v>
      </c>
      <c r="H124" s="171">
        <v>0</v>
      </c>
      <c r="I124" s="172">
        <f>ROUND(E124*H124,2)</f>
        <v>0</v>
      </c>
      <c r="J124" s="171">
        <v>225.5</v>
      </c>
      <c r="K124" s="172">
        <f>ROUND(E124*J124,2)</f>
        <v>8295.69</v>
      </c>
      <c r="L124" s="172">
        <v>21</v>
      </c>
      <c r="M124" s="172">
        <f>G124*(1+L124/100)</f>
        <v>10037.784900000001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369</v>
      </c>
      <c r="S124" s="172" t="s">
        <v>201</v>
      </c>
      <c r="T124" s="173" t="s">
        <v>201</v>
      </c>
      <c r="U124" s="159">
        <v>0.35</v>
      </c>
      <c r="V124" s="159">
        <f>ROUND(E124*U124,2)</f>
        <v>12.88</v>
      </c>
      <c r="W124" s="159"/>
      <c r="X124" s="159" t="s">
        <v>242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243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57"/>
      <c r="B125" s="158"/>
      <c r="C125" s="273" t="s">
        <v>492</v>
      </c>
      <c r="D125" s="274"/>
      <c r="E125" s="274"/>
      <c r="F125" s="274"/>
      <c r="G125" s="274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245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74" t="str">
        <f>C125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9" t="s">
        <v>2620</v>
      </c>
      <c r="D126" s="189"/>
      <c r="E126" s="190">
        <v>36.787999999999997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247</v>
      </c>
      <c r="AH126" s="150">
        <v>5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7">
        <v>26</v>
      </c>
      <c r="B127" s="168" t="s">
        <v>2621</v>
      </c>
      <c r="C127" s="184" t="s">
        <v>2622</v>
      </c>
      <c r="D127" s="169" t="s">
        <v>240</v>
      </c>
      <c r="E127" s="170">
        <v>1.218</v>
      </c>
      <c r="F127" s="171">
        <v>511</v>
      </c>
      <c r="G127" s="172">
        <f>ROUND(E127*F127,2)</f>
        <v>622.4</v>
      </c>
      <c r="H127" s="171">
        <v>212.77</v>
      </c>
      <c r="I127" s="172">
        <f>ROUND(E127*H127,2)</f>
        <v>259.14999999999998</v>
      </c>
      <c r="J127" s="171">
        <v>298.23</v>
      </c>
      <c r="K127" s="172">
        <f>ROUND(E127*J127,2)</f>
        <v>363.24</v>
      </c>
      <c r="L127" s="172">
        <v>21</v>
      </c>
      <c r="M127" s="172">
        <f>G127*(1+L127/100)</f>
        <v>753.10399999999993</v>
      </c>
      <c r="N127" s="172">
        <v>1.7860000000000001E-2</v>
      </c>
      <c r="O127" s="172">
        <f>ROUND(E127*N127,2)</f>
        <v>0.02</v>
      </c>
      <c r="P127" s="172">
        <v>0</v>
      </c>
      <c r="Q127" s="172">
        <f>ROUND(E127*P127,2)</f>
        <v>0</v>
      </c>
      <c r="R127" s="172" t="s">
        <v>369</v>
      </c>
      <c r="S127" s="172" t="s">
        <v>201</v>
      </c>
      <c r="T127" s="173" t="s">
        <v>201</v>
      </c>
      <c r="U127" s="159">
        <v>0.64500000000000002</v>
      </c>
      <c r="V127" s="159">
        <f>ROUND(E127*U127,2)</f>
        <v>0.79</v>
      </c>
      <c r="W127" s="159"/>
      <c r="X127" s="159" t="s">
        <v>242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243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57"/>
      <c r="B128" s="158"/>
      <c r="C128" s="273" t="s">
        <v>492</v>
      </c>
      <c r="D128" s="274"/>
      <c r="E128" s="274"/>
      <c r="F128" s="274"/>
      <c r="G128" s="274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245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74" t="str">
        <f>C128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9" t="s">
        <v>2623</v>
      </c>
      <c r="D129" s="189"/>
      <c r="E129" s="19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247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9" t="s">
        <v>2573</v>
      </c>
      <c r="D130" s="189"/>
      <c r="E130" s="190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247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2624</v>
      </c>
      <c r="D131" s="189"/>
      <c r="E131" s="190">
        <v>0.40600000000000003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247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00" t="s">
        <v>1041</v>
      </c>
      <c r="D132" s="191"/>
      <c r="E132" s="192">
        <v>0.81200000000000006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247</v>
      </c>
      <c r="AH132" s="150">
        <v>4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67">
        <v>27</v>
      </c>
      <c r="B133" s="168" t="s">
        <v>498</v>
      </c>
      <c r="C133" s="184" t="s">
        <v>499</v>
      </c>
      <c r="D133" s="169" t="s">
        <v>368</v>
      </c>
      <c r="E133" s="170">
        <v>0.28991</v>
      </c>
      <c r="F133" s="171">
        <v>38710</v>
      </c>
      <c r="G133" s="172">
        <f>ROUND(E133*F133,2)</f>
        <v>11222.42</v>
      </c>
      <c r="H133" s="171">
        <v>25680.82</v>
      </c>
      <c r="I133" s="172">
        <f>ROUND(E133*H133,2)</f>
        <v>7445.13</v>
      </c>
      <c r="J133" s="171">
        <v>13029.18</v>
      </c>
      <c r="K133" s="172">
        <f>ROUND(E133*J133,2)</f>
        <v>3777.29</v>
      </c>
      <c r="L133" s="172">
        <v>21</v>
      </c>
      <c r="M133" s="172">
        <f>G133*(1+L133/100)</f>
        <v>13579.128199999999</v>
      </c>
      <c r="N133" s="172">
        <v>1.0202899999999999</v>
      </c>
      <c r="O133" s="172">
        <f>ROUND(E133*N133,2)</f>
        <v>0.3</v>
      </c>
      <c r="P133" s="172">
        <v>0</v>
      </c>
      <c r="Q133" s="172">
        <f>ROUND(E133*P133,2)</f>
        <v>0</v>
      </c>
      <c r="R133" s="172" t="s">
        <v>369</v>
      </c>
      <c r="S133" s="172" t="s">
        <v>201</v>
      </c>
      <c r="T133" s="173" t="s">
        <v>201</v>
      </c>
      <c r="U133" s="159">
        <v>25.271000000000001</v>
      </c>
      <c r="V133" s="159">
        <f>ROUND(E133*U133,2)</f>
        <v>7.33</v>
      </c>
      <c r="W133" s="159"/>
      <c r="X133" s="159" t="s">
        <v>242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243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9" t="s">
        <v>2625</v>
      </c>
      <c r="D134" s="189"/>
      <c r="E134" s="190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247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2626</v>
      </c>
      <c r="D135" s="189"/>
      <c r="E135" s="190">
        <v>0.27610000000000001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247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00" t="s">
        <v>429</v>
      </c>
      <c r="D136" s="191"/>
      <c r="E136" s="192">
        <v>1.3809999999999999E-2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247</v>
      </c>
      <c r="AH136" s="150">
        <v>4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67">
        <v>28</v>
      </c>
      <c r="B137" s="168" t="s">
        <v>2627</v>
      </c>
      <c r="C137" s="184" t="s">
        <v>2628</v>
      </c>
      <c r="D137" s="169" t="s">
        <v>368</v>
      </c>
      <c r="E137" s="170">
        <v>0.20300000000000001</v>
      </c>
      <c r="F137" s="171">
        <v>30180</v>
      </c>
      <c r="G137" s="172">
        <f>ROUND(E137*F137,2)</f>
        <v>6126.54</v>
      </c>
      <c r="H137" s="171">
        <v>23091.119999999999</v>
      </c>
      <c r="I137" s="172">
        <f>ROUND(E137*H137,2)</f>
        <v>4687.5</v>
      </c>
      <c r="J137" s="171">
        <v>7088.88</v>
      </c>
      <c r="K137" s="172">
        <f>ROUND(E137*J137,2)</f>
        <v>1439.04</v>
      </c>
      <c r="L137" s="172">
        <v>21</v>
      </c>
      <c r="M137" s="172">
        <f>G137*(1+L137/100)</f>
        <v>7413.1134000000002</v>
      </c>
      <c r="N137" s="172">
        <v>1.04627</v>
      </c>
      <c r="O137" s="172">
        <f>ROUND(E137*N137,2)</f>
        <v>0.21</v>
      </c>
      <c r="P137" s="172">
        <v>0</v>
      </c>
      <c r="Q137" s="172">
        <f>ROUND(E137*P137,2)</f>
        <v>0</v>
      </c>
      <c r="R137" s="172" t="s">
        <v>369</v>
      </c>
      <c r="S137" s="172" t="s">
        <v>201</v>
      </c>
      <c r="T137" s="173" t="s">
        <v>201</v>
      </c>
      <c r="U137" s="159">
        <v>15.231</v>
      </c>
      <c r="V137" s="159">
        <f>ROUND(E137*U137,2)</f>
        <v>3.09</v>
      </c>
      <c r="W137" s="159"/>
      <c r="X137" s="159" t="s">
        <v>242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243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9" t="s">
        <v>2625</v>
      </c>
      <c r="D138" s="189"/>
      <c r="E138" s="190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247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9" t="s">
        <v>2629</v>
      </c>
      <c r="D139" s="189"/>
      <c r="E139" s="190">
        <v>0.20300000000000001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247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x14ac:dyDescent="0.2">
      <c r="A140" s="161" t="s">
        <v>196</v>
      </c>
      <c r="B140" s="162" t="s">
        <v>89</v>
      </c>
      <c r="C140" s="183" t="s">
        <v>90</v>
      </c>
      <c r="D140" s="163"/>
      <c r="E140" s="164"/>
      <c r="F140" s="165"/>
      <c r="G140" s="165">
        <f>SUMIF(AG141:AG166,"&lt;&gt;NOR",G141:G166)</f>
        <v>61337.24</v>
      </c>
      <c r="H140" s="165"/>
      <c r="I140" s="165">
        <f>SUM(I141:I166)</f>
        <v>28416.249999999996</v>
      </c>
      <c r="J140" s="165"/>
      <c r="K140" s="165">
        <f>SUM(K141:K166)</f>
        <v>32920.980000000003</v>
      </c>
      <c r="L140" s="165"/>
      <c r="M140" s="165">
        <f>SUM(M141:M166)</f>
        <v>74218.060400000002</v>
      </c>
      <c r="N140" s="165"/>
      <c r="O140" s="165">
        <f>SUM(O141:O166)</f>
        <v>46.989999999999995</v>
      </c>
      <c r="P140" s="165"/>
      <c r="Q140" s="165">
        <f>SUM(Q141:Q166)</f>
        <v>0</v>
      </c>
      <c r="R140" s="165"/>
      <c r="S140" s="165"/>
      <c r="T140" s="166"/>
      <c r="U140" s="160"/>
      <c r="V140" s="160">
        <f>SUM(V141:V166)</f>
        <v>61.569999999999993</v>
      </c>
      <c r="W140" s="160"/>
      <c r="X140" s="160"/>
      <c r="AG140" t="s">
        <v>197</v>
      </c>
    </row>
    <row r="141" spans="1:60" ht="22.5" outlineLevel="1" x14ac:dyDescent="0.2">
      <c r="A141" s="167">
        <v>29</v>
      </c>
      <c r="B141" s="168" t="s">
        <v>2630</v>
      </c>
      <c r="C141" s="184" t="s">
        <v>2631</v>
      </c>
      <c r="D141" s="169" t="s">
        <v>240</v>
      </c>
      <c r="E141" s="170">
        <v>69</v>
      </c>
      <c r="F141" s="171">
        <v>178.5</v>
      </c>
      <c r="G141" s="172">
        <f>ROUND(E141*F141,2)</f>
        <v>12316.5</v>
      </c>
      <c r="H141" s="171">
        <v>152.59</v>
      </c>
      <c r="I141" s="172">
        <f>ROUND(E141*H141,2)</f>
        <v>10528.71</v>
      </c>
      <c r="J141" s="171">
        <v>25.91</v>
      </c>
      <c r="K141" s="172">
        <f>ROUND(E141*J141,2)</f>
        <v>1787.79</v>
      </c>
      <c r="L141" s="172">
        <v>21</v>
      </c>
      <c r="M141" s="172">
        <f>G141*(1+L141/100)</f>
        <v>14902.965</v>
      </c>
      <c r="N141" s="172">
        <v>0.378</v>
      </c>
      <c r="O141" s="172">
        <f>ROUND(E141*N141,2)</f>
        <v>26.08</v>
      </c>
      <c r="P141" s="172">
        <v>0</v>
      </c>
      <c r="Q141" s="172">
        <f>ROUND(E141*P141,2)</f>
        <v>0</v>
      </c>
      <c r="R141" s="172" t="s">
        <v>241</v>
      </c>
      <c r="S141" s="172" t="s">
        <v>201</v>
      </c>
      <c r="T141" s="173" t="s">
        <v>201</v>
      </c>
      <c r="U141" s="159">
        <v>0.03</v>
      </c>
      <c r="V141" s="159">
        <f>ROUND(E141*U141,2)</f>
        <v>2.0699999999999998</v>
      </c>
      <c r="W141" s="159"/>
      <c r="X141" s="159" t="s">
        <v>242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243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9" t="s">
        <v>2632</v>
      </c>
      <c r="D142" s="189"/>
      <c r="E142" s="190">
        <v>27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247</v>
      </c>
      <c r="AH142" s="150">
        <v>5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9" t="s">
        <v>2633</v>
      </c>
      <c r="D143" s="189"/>
      <c r="E143" s="190">
        <v>42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247</v>
      </c>
      <c r="AH143" s="150">
        <v>5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67">
        <v>30</v>
      </c>
      <c r="B144" s="168" t="s">
        <v>2634</v>
      </c>
      <c r="C144" s="184" t="s">
        <v>2635</v>
      </c>
      <c r="D144" s="169" t="s">
        <v>240</v>
      </c>
      <c r="E144" s="170">
        <v>42</v>
      </c>
      <c r="F144" s="171">
        <v>330</v>
      </c>
      <c r="G144" s="172">
        <f>ROUND(E144*F144,2)</f>
        <v>13860</v>
      </c>
      <c r="H144" s="171">
        <v>295.83999999999997</v>
      </c>
      <c r="I144" s="172">
        <f>ROUND(E144*H144,2)</f>
        <v>12425.28</v>
      </c>
      <c r="J144" s="171">
        <v>34.159999999999997</v>
      </c>
      <c r="K144" s="172">
        <f>ROUND(E144*J144,2)</f>
        <v>1434.72</v>
      </c>
      <c r="L144" s="172">
        <v>21</v>
      </c>
      <c r="M144" s="172">
        <f>G144*(1+L144/100)</f>
        <v>16770.599999999999</v>
      </c>
      <c r="N144" s="172">
        <v>0.35759999999999997</v>
      </c>
      <c r="O144" s="172">
        <f>ROUND(E144*N144,2)</f>
        <v>15.02</v>
      </c>
      <c r="P144" s="172">
        <v>0</v>
      </c>
      <c r="Q144" s="172">
        <f>ROUND(E144*P144,2)</f>
        <v>0</v>
      </c>
      <c r="R144" s="172" t="s">
        <v>241</v>
      </c>
      <c r="S144" s="172" t="s">
        <v>201</v>
      </c>
      <c r="T144" s="173" t="s">
        <v>201</v>
      </c>
      <c r="U144" s="159">
        <v>0.03</v>
      </c>
      <c r="V144" s="159">
        <f>ROUND(E144*U144,2)</f>
        <v>1.26</v>
      </c>
      <c r="W144" s="159"/>
      <c r="X144" s="159" t="s">
        <v>242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243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73" t="s">
        <v>2636</v>
      </c>
      <c r="D145" s="274"/>
      <c r="E145" s="274"/>
      <c r="F145" s="274"/>
      <c r="G145" s="274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245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9" t="s">
        <v>2633</v>
      </c>
      <c r="D146" s="189"/>
      <c r="E146" s="190">
        <v>42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247</v>
      </c>
      <c r="AH146" s="150">
        <v>5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67">
        <v>31</v>
      </c>
      <c r="B147" s="168" t="s">
        <v>2637</v>
      </c>
      <c r="C147" s="184" t="s">
        <v>2638</v>
      </c>
      <c r="D147" s="169" t="s">
        <v>240</v>
      </c>
      <c r="E147" s="170">
        <v>27</v>
      </c>
      <c r="F147" s="171">
        <v>260.5</v>
      </c>
      <c r="G147" s="172">
        <f>ROUND(E147*F147,2)</f>
        <v>7033.5</v>
      </c>
      <c r="H147" s="171">
        <v>39.409999999999997</v>
      </c>
      <c r="I147" s="172">
        <f>ROUND(E147*H147,2)</f>
        <v>1064.07</v>
      </c>
      <c r="J147" s="171">
        <v>221.09</v>
      </c>
      <c r="K147" s="172">
        <f>ROUND(E147*J147,2)</f>
        <v>5969.43</v>
      </c>
      <c r="L147" s="172">
        <v>21</v>
      </c>
      <c r="M147" s="172">
        <f>G147*(1+L147/100)</f>
        <v>8510.5349999999999</v>
      </c>
      <c r="N147" s="172">
        <v>7.3899999999999993E-2</v>
      </c>
      <c r="O147" s="172">
        <f>ROUND(E147*N147,2)</f>
        <v>2</v>
      </c>
      <c r="P147" s="172">
        <v>0</v>
      </c>
      <c r="Q147" s="172">
        <f>ROUND(E147*P147,2)</f>
        <v>0</v>
      </c>
      <c r="R147" s="172" t="s">
        <v>241</v>
      </c>
      <c r="S147" s="172" t="s">
        <v>201</v>
      </c>
      <c r="T147" s="173" t="s">
        <v>201</v>
      </c>
      <c r="U147" s="159">
        <v>0.45200000000000001</v>
      </c>
      <c r="V147" s="159">
        <f>ROUND(E147*U147,2)</f>
        <v>12.2</v>
      </c>
      <c r="W147" s="159"/>
      <c r="X147" s="159" t="s">
        <v>242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243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157"/>
      <c r="B148" s="158"/>
      <c r="C148" s="273" t="s">
        <v>789</v>
      </c>
      <c r="D148" s="274"/>
      <c r="E148" s="274"/>
      <c r="F148" s="274"/>
      <c r="G148" s="274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245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74" t="str">
        <f>C148</f>
        <v>s provedením lože z kameniva drceného, s vyplněním spár, s dvojitým hutněním a se smetením přebytečného materiálu na krajnici. S dodáním hmot pro lože a výplň spár.</v>
      </c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9" t="s">
        <v>255</v>
      </c>
      <c r="D149" s="189"/>
      <c r="E149" s="190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247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9" t="s">
        <v>2639</v>
      </c>
      <c r="D150" s="189"/>
      <c r="E150" s="190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247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9" t="s">
        <v>2577</v>
      </c>
      <c r="D151" s="189"/>
      <c r="E151" s="190">
        <v>27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247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7">
        <v>32</v>
      </c>
      <c r="B152" s="168" t="s">
        <v>787</v>
      </c>
      <c r="C152" s="184" t="s">
        <v>788</v>
      </c>
      <c r="D152" s="169" t="s">
        <v>240</v>
      </c>
      <c r="E152" s="170">
        <v>42</v>
      </c>
      <c r="F152" s="171">
        <v>274</v>
      </c>
      <c r="G152" s="172">
        <f>ROUND(E152*F152,2)</f>
        <v>11508</v>
      </c>
      <c r="H152" s="171">
        <v>39.409999999999997</v>
      </c>
      <c r="I152" s="172">
        <f>ROUND(E152*H152,2)</f>
        <v>1655.22</v>
      </c>
      <c r="J152" s="171">
        <v>234.59</v>
      </c>
      <c r="K152" s="172">
        <f>ROUND(E152*J152,2)</f>
        <v>9852.7800000000007</v>
      </c>
      <c r="L152" s="172">
        <v>21</v>
      </c>
      <c r="M152" s="172">
        <f>G152*(1+L152/100)</f>
        <v>13924.68</v>
      </c>
      <c r="N152" s="172">
        <v>7.3899999999999993E-2</v>
      </c>
      <c r="O152" s="172">
        <f>ROUND(E152*N152,2)</f>
        <v>3.1</v>
      </c>
      <c r="P152" s="172">
        <v>0</v>
      </c>
      <c r="Q152" s="172">
        <f>ROUND(E152*P152,2)</f>
        <v>0</v>
      </c>
      <c r="R152" s="172" t="s">
        <v>241</v>
      </c>
      <c r="S152" s="172" t="s">
        <v>201</v>
      </c>
      <c r="T152" s="173" t="s">
        <v>201</v>
      </c>
      <c r="U152" s="159">
        <v>0.47799999999999998</v>
      </c>
      <c r="V152" s="159">
        <f>ROUND(E152*U152,2)</f>
        <v>20.079999999999998</v>
      </c>
      <c r="W152" s="159"/>
      <c r="X152" s="159" t="s">
        <v>242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243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57"/>
      <c r="B153" s="158"/>
      <c r="C153" s="273" t="s">
        <v>789</v>
      </c>
      <c r="D153" s="274"/>
      <c r="E153" s="274"/>
      <c r="F153" s="274"/>
      <c r="G153" s="274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245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74" t="str">
        <f>C153</f>
        <v>s provedením lože z kameniva drceného, s vyplněním spár, s dvojitým hutněním a se smetením přebytečného materiálu na krajnici. S dodáním hmot pro lože a výplň spár.</v>
      </c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9" t="s">
        <v>255</v>
      </c>
      <c r="D154" s="189"/>
      <c r="E154" s="190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9" t="s">
        <v>2640</v>
      </c>
      <c r="D155" s="189"/>
      <c r="E155" s="190">
        <v>42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247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67">
        <v>33</v>
      </c>
      <c r="B156" s="168" t="s">
        <v>2641</v>
      </c>
      <c r="C156" s="184" t="s">
        <v>2642</v>
      </c>
      <c r="D156" s="169" t="s">
        <v>353</v>
      </c>
      <c r="E156" s="170">
        <v>32</v>
      </c>
      <c r="F156" s="171">
        <v>232</v>
      </c>
      <c r="G156" s="172">
        <f>ROUND(E156*F156,2)</f>
        <v>7424</v>
      </c>
      <c r="H156" s="171">
        <v>13.15</v>
      </c>
      <c r="I156" s="172">
        <f>ROUND(E156*H156,2)</f>
        <v>420.8</v>
      </c>
      <c r="J156" s="171">
        <v>218.85</v>
      </c>
      <c r="K156" s="172">
        <f>ROUND(E156*J156,2)</f>
        <v>7003.2</v>
      </c>
      <c r="L156" s="172">
        <v>21</v>
      </c>
      <c r="M156" s="172">
        <f>G156*(1+L156/100)</f>
        <v>8983.0399999999991</v>
      </c>
      <c r="N156" s="172">
        <v>3.3E-4</v>
      </c>
      <c r="O156" s="172">
        <f>ROUND(E156*N156,2)</f>
        <v>0.01</v>
      </c>
      <c r="P156" s="172">
        <v>0</v>
      </c>
      <c r="Q156" s="172">
        <f>ROUND(E156*P156,2)</f>
        <v>0</v>
      </c>
      <c r="R156" s="172" t="s">
        <v>241</v>
      </c>
      <c r="S156" s="172" t="s">
        <v>201</v>
      </c>
      <c r="T156" s="173" t="s">
        <v>201</v>
      </c>
      <c r="U156" s="159">
        <v>0.41</v>
      </c>
      <c r="V156" s="159">
        <f>ROUND(E156*U156,2)</f>
        <v>13.12</v>
      </c>
      <c r="W156" s="159"/>
      <c r="X156" s="159" t="s">
        <v>242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243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9" t="s">
        <v>2552</v>
      </c>
      <c r="D157" s="189"/>
      <c r="E157" s="190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247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9" t="s">
        <v>2643</v>
      </c>
      <c r="D158" s="189"/>
      <c r="E158" s="190">
        <v>32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67">
        <v>34</v>
      </c>
      <c r="B159" s="168" t="s">
        <v>792</v>
      </c>
      <c r="C159" s="184" t="s">
        <v>793</v>
      </c>
      <c r="D159" s="169" t="s">
        <v>353</v>
      </c>
      <c r="E159" s="170">
        <v>29.866</v>
      </c>
      <c r="F159" s="171">
        <v>244.5</v>
      </c>
      <c r="G159" s="172">
        <f>ROUND(E159*F159,2)</f>
        <v>7302.24</v>
      </c>
      <c r="H159" s="171">
        <v>14.37</v>
      </c>
      <c r="I159" s="172">
        <f>ROUND(E159*H159,2)</f>
        <v>429.17</v>
      </c>
      <c r="J159" s="171">
        <v>230.13</v>
      </c>
      <c r="K159" s="172">
        <f>ROUND(E159*J159,2)</f>
        <v>6873.06</v>
      </c>
      <c r="L159" s="172">
        <v>21</v>
      </c>
      <c r="M159" s="172">
        <f>G159*(1+L159/100)</f>
        <v>8835.7103999999999</v>
      </c>
      <c r="N159" s="172">
        <v>3.6000000000000002E-4</v>
      </c>
      <c r="O159" s="172">
        <f>ROUND(E159*N159,2)</f>
        <v>0.01</v>
      </c>
      <c r="P159" s="172">
        <v>0</v>
      </c>
      <c r="Q159" s="172">
        <f>ROUND(E159*P159,2)</f>
        <v>0</v>
      </c>
      <c r="R159" s="172" t="s">
        <v>241</v>
      </c>
      <c r="S159" s="172" t="s">
        <v>201</v>
      </c>
      <c r="T159" s="173" t="s">
        <v>201</v>
      </c>
      <c r="U159" s="159">
        <v>0.43</v>
      </c>
      <c r="V159" s="159">
        <f>ROUND(E159*U159,2)</f>
        <v>12.84</v>
      </c>
      <c r="W159" s="159"/>
      <c r="X159" s="159" t="s">
        <v>242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243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2576</v>
      </c>
      <c r="D160" s="189"/>
      <c r="E160" s="190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247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2644</v>
      </c>
      <c r="D161" s="189"/>
      <c r="E161" s="190">
        <v>14.933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247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200" t="s">
        <v>2182</v>
      </c>
      <c r="D162" s="191"/>
      <c r="E162" s="192">
        <v>14.933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247</v>
      </c>
      <c r="AH162" s="150">
        <v>4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 x14ac:dyDescent="0.2">
      <c r="A163" s="167">
        <v>35</v>
      </c>
      <c r="B163" s="168" t="s">
        <v>2645</v>
      </c>
      <c r="C163" s="184" t="s">
        <v>2646</v>
      </c>
      <c r="D163" s="169" t="s">
        <v>240</v>
      </c>
      <c r="E163" s="170">
        <v>6</v>
      </c>
      <c r="F163" s="171">
        <v>315.5</v>
      </c>
      <c r="G163" s="172">
        <f>ROUND(E163*F163,2)</f>
        <v>1893</v>
      </c>
      <c r="H163" s="171">
        <v>315.5</v>
      </c>
      <c r="I163" s="172">
        <f>ROUND(E163*H163,2)</f>
        <v>1893</v>
      </c>
      <c r="J163" s="171">
        <v>0</v>
      </c>
      <c r="K163" s="172">
        <f>ROUND(E163*J163,2)</f>
        <v>0</v>
      </c>
      <c r="L163" s="172">
        <v>21</v>
      </c>
      <c r="M163" s="172">
        <f>G163*(1+L163/100)</f>
        <v>2290.5299999999997</v>
      </c>
      <c r="N163" s="172">
        <v>0.129</v>
      </c>
      <c r="O163" s="172">
        <f>ROUND(E163*N163,2)</f>
        <v>0.77</v>
      </c>
      <c r="P163" s="172">
        <v>0</v>
      </c>
      <c r="Q163" s="172">
        <f>ROUND(E163*P163,2)</f>
        <v>0</v>
      </c>
      <c r="R163" s="172" t="s">
        <v>339</v>
      </c>
      <c r="S163" s="172" t="s">
        <v>201</v>
      </c>
      <c r="T163" s="173" t="s">
        <v>201</v>
      </c>
      <c r="U163" s="159">
        <v>0</v>
      </c>
      <c r="V163" s="159">
        <f>ROUND(E163*U163,2)</f>
        <v>0</v>
      </c>
      <c r="W163" s="159"/>
      <c r="X163" s="159" t="s">
        <v>340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341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2552</v>
      </c>
      <c r="D164" s="189"/>
      <c r="E164" s="190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247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9" t="s">
        <v>1274</v>
      </c>
      <c r="D165" s="189"/>
      <c r="E165" s="190">
        <v>5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247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00" t="s">
        <v>1488</v>
      </c>
      <c r="D166" s="191"/>
      <c r="E166" s="192">
        <v>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247</v>
      </c>
      <c r="AH166" s="150">
        <v>4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x14ac:dyDescent="0.2">
      <c r="A167" s="161" t="s">
        <v>196</v>
      </c>
      <c r="B167" s="162" t="s">
        <v>97</v>
      </c>
      <c r="C167" s="183" t="s">
        <v>98</v>
      </c>
      <c r="D167" s="163"/>
      <c r="E167" s="164"/>
      <c r="F167" s="165"/>
      <c r="G167" s="165">
        <f>SUMIF(AG168:AG174,"&lt;&gt;NOR",G168:G174)</f>
        <v>2855.47</v>
      </c>
      <c r="H167" s="165"/>
      <c r="I167" s="165">
        <f>SUM(I168:I174)</f>
        <v>2013.93</v>
      </c>
      <c r="J167" s="165"/>
      <c r="K167" s="165">
        <f>SUM(K168:K174)</f>
        <v>841.54</v>
      </c>
      <c r="L167" s="165"/>
      <c r="M167" s="165">
        <f>SUM(M168:M174)</f>
        <v>3455.1186999999995</v>
      </c>
      <c r="N167" s="165"/>
      <c r="O167" s="165">
        <f>SUM(O168:O174)</f>
        <v>2.0699999999999998</v>
      </c>
      <c r="P167" s="165"/>
      <c r="Q167" s="165">
        <f>SUM(Q168:Q174)</f>
        <v>0</v>
      </c>
      <c r="R167" s="165"/>
      <c r="S167" s="165"/>
      <c r="T167" s="166"/>
      <c r="U167" s="160"/>
      <c r="V167" s="160">
        <f>SUM(V168:V174)</f>
        <v>2.11</v>
      </c>
      <c r="W167" s="160"/>
      <c r="X167" s="160"/>
      <c r="AG167" t="s">
        <v>197</v>
      </c>
    </row>
    <row r="168" spans="1:60" outlineLevel="1" x14ac:dyDescent="0.2">
      <c r="A168" s="167">
        <v>36</v>
      </c>
      <c r="B168" s="168" t="s">
        <v>2647</v>
      </c>
      <c r="C168" s="184" t="s">
        <v>2648</v>
      </c>
      <c r="D168" s="169" t="s">
        <v>252</v>
      </c>
      <c r="E168" s="170">
        <v>0.81935999999999998</v>
      </c>
      <c r="F168" s="171">
        <v>3485</v>
      </c>
      <c r="G168" s="172">
        <f>ROUND(E168*F168,2)</f>
        <v>2855.47</v>
      </c>
      <c r="H168" s="171">
        <v>2457.9299999999998</v>
      </c>
      <c r="I168" s="172">
        <f>ROUND(E168*H168,2)</f>
        <v>2013.93</v>
      </c>
      <c r="J168" s="171">
        <v>1027.07</v>
      </c>
      <c r="K168" s="172">
        <f>ROUND(E168*J168,2)</f>
        <v>841.54</v>
      </c>
      <c r="L168" s="172">
        <v>21</v>
      </c>
      <c r="M168" s="172">
        <f>G168*(1+L168/100)</f>
        <v>3455.1186999999995</v>
      </c>
      <c r="N168" s="172">
        <v>2.5249999999999999</v>
      </c>
      <c r="O168" s="172">
        <f>ROUND(E168*N168,2)</f>
        <v>2.0699999999999998</v>
      </c>
      <c r="P168" s="172">
        <v>0</v>
      </c>
      <c r="Q168" s="172">
        <f>ROUND(E168*P168,2)</f>
        <v>0</v>
      </c>
      <c r="R168" s="172" t="s">
        <v>369</v>
      </c>
      <c r="S168" s="172" t="s">
        <v>201</v>
      </c>
      <c r="T168" s="173" t="s">
        <v>201</v>
      </c>
      <c r="U168" s="159">
        <v>2.58</v>
      </c>
      <c r="V168" s="159">
        <f>ROUND(E168*U168,2)</f>
        <v>2.11</v>
      </c>
      <c r="W168" s="159"/>
      <c r="X168" s="159" t="s">
        <v>242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243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73" t="s">
        <v>982</v>
      </c>
      <c r="D169" s="274"/>
      <c r="E169" s="274"/>
      <c r="F169" s="274"/>
      <c r="G169" s="274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245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271" t="s">
        <v>983</v>
      </c>
      <c r="D170" s="272"/>
      <c r="E170" s="272"/>
      <c r="F170" s="272"/>
      <c r="G170" s="272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71" t="s">
        <v>375</v>
      </c>
      <c r="D171" s="272"/>
      <c r="E171" s="272"/>
      <c r="F171" s="272"/>
      <c r="G171" s="272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206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9" t="s">
        <v>2573</v>
      </c>
      <c r="D172" s="189"/>
      <c r="E172" s="190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247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9" t="s">
        <v>2562</v>
      </c>
      <c r="D173" s="189"/>
      <c r="E173" s="190">
        <v>0.79164999999999996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247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00" t="s">
        <v>390</v>
      </c>
      <c r="D174" s="191"/>
      <c r="E174" s="192">
        <v>2.7709999999999999E-2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247</v>
      </c>
      <c r="AH174" s="150">
        <v>4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x14ac:dyDescent="0.2">
      <c r="A175" s="161" t="s">
        <v>196</v>
      </c>
      <c r="B175" s="162" t="s">
        <v>103</v>
      </c>
      <c r="C175" s="183" t="s">
        <v>104</v>
      </c>
      <c r="D175" s="163"/>
      <c r="E175" s="164"/>
      <c r="F175" s="165"/>
      <c r="G175" s="165">
        <f>SUMIF(AG176:AG190,"&lt;&gt;NOR",G176:G190)</f>
        <v>26505.5</v>
      </c>
      <c r="H175" s="165"/>
      <c r="I175" s="165">
        <f>SUM(I176:I190)</f>
        <v>12025.3</v>
      </c>
      <c r="J175" s="165"/>
      <c r="K175" s="165">
        <f>SUM(K176:K190)</f>
        <v>14480.2</v>
      </c>
      <c r="L175" s="165"/>
      <c r="M175" s="165">
        <f>SUM(M176:M190)</f>
        <v>32071.654999999999</v>
      </c>
      <c r="N175" s="165"/>
      <c r="O175" s="165">
        <f>SUM(O176:O190)</f>
        <v>13.139999999999999</v>
      </c>
      <c r="P175" s="165"/>
      <c r="Q175" s="165">
        <f>SUM(Q176:Q190)</f>
        <v>0</v>
      </c>
      <c r="R175" s="165"/>
      <c r="S175" s="165"/>
      <c r="T175" s="166"/>
      <c r="U175" s="160"/>
      <c r="V175" s="160">
        <f>SUM(V176:V190)</f>
        <v>23.59</v>
      </c>
      <c r="W175" s="160"/>
      <c r="X175" s="160"/>
      <c r="AG175" t="s">
        <v>197</v>
      </c>
    </row>
    <row r="176" spans="1:60" ht="22.5" outlineLevel="1" x14ac:dyDescent="0.2">
      <c r="A176" s="167">
        <v>37</v>
      </c>
      <c r="B176" s="168" t="s">
        <v>1108</v>
      </c>
      <c r="C176" s="184" t="s">
        <v>1109</v>
      </c>
      <c r="D176" s="169" t="s">
        <v>353</v>
      </c>
      <c r="E176" s="170">
        <v>70</v>
      </c>
      <c r="F176" s="171">
        <v>319</v>
      </c>
      <c r="G176" s="172">
        <f>ROUND(E176*F176,2)</f>
        <v>22330</v>
      </c>
      <c r="H176" s="171">
        <v>163.13999999999999</v>
      </c>
      <c r="I176" s="172">
        <f>ROUND(E176*H176,2)</f>
        <v>11419.8</v>
      </c>
      <c r="J176" s="171">
        <v>155.86000000000001</v>
      </c>
      <c r="K176" s="172">
        <f>ROUND(E176*J176,2)</f>
        <v>10910.2</v>
      </c>
      <c r="L176" s="172">
        <v>21</v>
      </c>
      <c r="M176" s="172">
        <f>G176*(1+L176/100)</f>
        <v>27019.3</v>
      </c>
      <c r="N176" s="172">
        <v>0.185</v>
      </c>
      <c r="O176" s="172">
        <f>ROUND(E176*N176,2)</f>
        <v>12.95</v>
      </c>
      <c r="P176" s="172">
        <v>0</v>
      </c>
      <c r="Q176" s="172">
        <f>ROUND(E176*P176,2)</f>
        <v>0</v>
      </c>
      <c r="R176" s="172" t="s">
        <v>241</v>
      </c>
      <c r="S176" s="172" t="s">
        <v>201</v>
      </c>
      <c r="T176" s="173" t="s">
        <v>201</v>
      </c>
      <c r="U176" s="159">
        <v>0.33704000000000001</v>
      </c>
      <c r="V176" s="159">
        <f>ROUND(E176*U176,2)</f>
        <v>23.59</v>
      </c>
      <c r="W176" s="159"/>
      <c r="X176" s="159" t="s">
        <v>242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243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273" t="s">
        <v>1110</v>
      </c>
      <c r="D177" s="274"/>
      <c r="E177" s="274"/>
      <c r="F177" s="274"/>
      <c r="G177" s="274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245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9" t="s">
        <v>255</v>
      </c>
      <c r="D178" s="189"/>
      <c r="E178" s="190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247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9" t="s">
        <v>2639</v>
      </c>
      <c r="D179" s="189"/>
      <c r="E179" s="190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247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9" t="s">
        <v>2027</v>
      </c>
      <c r="D180" s="189"/>
      <c r="E180" s="190">
        <v>70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247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67">
        <v>38</v>
      </c>
      <c r="B181" s="168" t="s">
        <v>2649</v>
      </c>
      <c r="C181" s="184" t="s">
        <v>2650</v>
      </c>
      <c r="D181" s="169" t="s">
        <v>420</v>
      </c>
      <c r="E181" s="170">
        <v>1</v>
      </c>
      <c r="F181" s="171">
        <v>3570</v>
      </c>
      <c r="G181" s="172">
        <f>ROUND(E181*F181,2)</f>
        <v>3570</v>
      </c>
      <c r="H181" s="171">
        <v>0</v>
      </c>
      <c r="I181" s="172">
        <f>ROUND(E181*H181,2)</f>
        <v>0</v>
      </c>
      <c r="J181" s="171">
        <v>3570</v>
      </c>
      <c r="K181" s="172">
        <f>ROUND(E181*J181,2)</f>
        <v>3570</v>
      </c>
      <c r="L181" s="172">
        <v>21</v>
      </c>
      <c r="M181" s="172">
        <f>G181*(1+L181/100)</f>
        <v>4319.7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2"/>
      <c r="S181" s="172" t="s">
        <v>438</v>
      </c>
      <c r="T181" s="173" t="s">
        <v>202</v>
      </c>
      <c r="U181" s="159">
        <v>0</v>
      </c>
      <c r="V181" s="159">
        <f>ROUND(E181*U181,2)</f>
        <v>0</v>
      </c>
      <c r="W181" s="159"/>
      <c r="X181" s="159" t="s">
        <v>242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243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62" t="s">
        <v>2651</v>
      </c>
      <c r="D182" s="263"/>
      <c r="E182" s="263"/>
      <c r="F182" s="263"/>
      <c r="G182" s="263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206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74" t="str">
        <f>C182</f>
        <v>Napojení PVC potrubím DN 150 SN8 délky 2m na stávající kanalizaci pomocí vsazené odbočky. Kanalizační potrubí</v>
      </c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71" t="s">
        <v>2652</v>
      </c>
      <c r="D183" s="272"/>
      <c r="E183" s="272"/>
      <c r="F183" s="272"/>
      <c r="G183" s="272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206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74" t="str">
        <f>C183</f>
        <v>z PVC bude uloženo na vrstvu pískového lože tl. 150 mm (bez ostrohranných částic). Obsyp potrubí se provede</v>
      </c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71" t="s">
        <v>2653</v>
      </c>
      <c r="D184" s="272"/>
      <c r="E184" s="272"/>
      <c r="F184" s="272"/>
      <c r="G184" s="272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206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74" t="str">
        <f>C184</f>
        <v>300 mm nad vrchol potrubí hutněným pískem nebo jiným vhodným sypkým materiálem o maximální zrnitosti 20 mm</v>
      </c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71" t="s">
        <v>2654</v>
      </c>
      <c r="D185" s="272"/>
      <c r="E185" s="272"/>
      <c r="F185" s="272"/>
      <c r="G185" s="272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206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74" t="str">
        <f>C185</f>
        <v>(bez ostrohranných částic). Obsyp se hutní po vrstvách max. 150 mm při ručním a 200-300 mm při strojním zhutňování.</v>
      </c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9" t="s">
        <v>255</v>
      </c>
      <c r="D186" s="189"/>
      <c r="E186" s="190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247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439</v>
      </c>
      <c r="D187" s="189"/>
      <c r="E187" s="190">
        <v>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247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67">
        <v>39</v>
      </c>
      <c r="B188" s="168" t="s">
        <v>2655</v>
      </c>
      <c r="C188" s="184" t="s">
        <v>2656</v>
      </c>
      <c r="D188" s="169" t="s">
        <v>420</v>
      </c>
      <c r="E188" s="170">
        <v>7</v>
      </c>
      <c r="F188" s="171">
        <v>86.5</v>
      </c>
      <c r="G188" s="172">
        <f>ROUND(E188*F188,2)</f>
        <v>605.5</v>
      </c>
      <c r="H188" s="171">
        <v>86.5</v>
      </c>
      <c r="I188" s="172">
        <f>ROUND(E188*H188,2)</f>
        <v>605.5</v>
      </c>
      <c r="J188" s="171">
        <v>0</v>
      </c>
      <c r="K188" s="172">
        <f>ROUND(E188*J188,2)</f>
        <v>0</v>
      </c>
      <c r="L188" s="172">
        <v>21</v>
      </c>
      <c r="M188" s="172">
        <f>G188*(1+L188/100)</f>
        <v>732.65499999999997</v>
      </c>
      <c r="N188" s="172">
        <v>2.7E-2</v>
      </c>
      <c r="O188" s="172">
        <f>ROUND(E188*N188,2)</f>
        <v>0.19</v>
      </c>
      <c r="P188" s="172">
        <v>0</v>
      </c>
      <c r="Q188" s="172">
        <f>ROUND(E188*P188,2)</f>
        <v>0</v>
      </c>
      <c r="R188" s="172" t="s">
        <v>339</v>
      </c>
      <c r="S188" s="172" t="s">
        <v>201</v>
      </c>
      <c r="T188" s="173" t="s">
        <v>201</v>
      </c>
      <c r="U188" s="159">
        <v>0</v>
      </c>
      <c r="V188" s="159">
        <f>ROUND(E188*U188,2)</f>
        <v>0</v>
      </c>
      <c r="W188" s="159"/>
      <c r="X188" s="159" t="s">
        <v>340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341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9" t="s">
        <v>2552</v>
      </c>
      <c r="D189" s="189"/>
      <c r="E189" s="190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247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9" t="s">
        <v>2657</v>
      </c>
      <c r="D190" s="189"/>
      <c r="E190" s="190">
        <v>7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247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x14ac:dyDescent="0.2">
      <c r="A191" s="161" t="s">
        <v>196</v>
      </c>
      <c r="B191" s="162" t="s">
        <v>107</v>
      </c>
      <c r="C191" s="183" t="s">
        <v>108</v>
      </c>
      <c r="D191" s="163"/>
      <c r="E191" s="164"/>
      <c r="F191" s="165"/>
      <c r="G191" s="165">
        <f>SUMIF(AG192:AG194,"&lt;&gt;NOR",G192:G194)</f>
        <v>600</v>
      </c>
      <c r="H191" s="165"/>
      <c r="I191" s="165">
        <f>SUM(I192:I194)</f>
        <v>0</v>
      </c>
      <c r="J191" s="165"/>
      <c r="K191" s="165">
        <f>SUM(K192:K194)</f>
        <v>600</v>
      </c>
      <c r="L191" s="165"/>
      <c r="M191" s="165">
        <f>SUM(M192:M194)</f>
        <v>726</v>
      </c>
      <c r="N191" s="165"/>
      <c r="O191" s="165">
        <f>SUM(O192:O194)</f>
        <v>0</v>
      </c>
      <c r="P191" s="165"/>
      <c r="Q191" s="165">
        <f>SUM(Q192:Q194)</f>
        <v>0</v>
      </c>
      <c r="R191" s="165"/>
      <c r="S191" s="165"/>
      <c r="T191" s="166"/>
      <c r="U191" s="160"/>
      <c r="V191" s="160">
        <f>SUM(V192:V194)</f>
        <v>0</v>
      </c>
      <c r="W191" s="160"/>
      <c r="X191" s="160"/>
      <c r="AG191" t="s">
        <v>197</v>
      </c>
    </row>
    <row r="192" spans="1:60" outlineLevel="1" x14ac:dyDescent="0.2">
      <c r="A192" s="167">
        <v>40</v>
      </c>
      <c r="B192" s="168" t="s">
        <v>2658</v>
      </c>
      <c r="C192" s="184" t="s">
        <v>2659</v>
      </c>
      <c r="D192" s="169" t="s">
        <v>420</v>
      </c>
      <c r="E192" s="170">
        <v>4</v>
      </c>
      <c r="F192" s="171">
        <v>150</v>
      </c>
      <c r="G192" s="172">
        <f>ROUND(E192*F192,2)</f>
        <v>600</v>
      </c>
      <c r="H192" s="171">
        <v>0</v>
      </c>
      <c r="I192" s="172">
        <f>ROUND(E192*H192,2)</f>
        <v>0</v>
      </c>
      <c r="J192" s="171">
        <v>150</v>
      </c>
      <c r="K192" s="172">
        <f>ROUND(E192*J192,2)</f>
        <v>600</v>
      </c>
      <c r="L192" s="172">
        <v>21</v>
      </c>
      <c r="M192" s="172">
        <f>G192*(1+L192/100)</f>
        <v>726</v>
      </c>
      <c r="N192" s="172">
        <v>0</v>
      </c>
      <c r="O192" s="172">
        <f>ROUND(E192*N192,2)</f>
        <v>0</v>
      </c>
      <c r="P192" s="172">
        <v>0</v>
      </c>
      <c r="Q192" s="172">
        <f>ROUND(E192*P192,2)</f>
        <v>0</v>
      </c>
      <c r="R192" s="172"/>
      <c r="S192" s="172" t="s">
        <v>438</v>
      </c>
      <c r="T192" s="173" t="s">
        <v>202</v>
      </c>
      <c r="U192" s="159">
        <v>0</v>
      </c>
      <c r="V192" s="159">
        <f>ROUND(E192*U192,2)</f>
        <v>0</v>
      </c>
      <c r="W192" s="159"/>
      <c r="X192" s="159" t="s">
        <v>242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243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9" t="s">
        <v>2573</v>
      </c>
      <c r="D193" s="189"/>
      <c r="E193" s="190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247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9" t="s">
        <v>1919</v>
      </c>
      <c r="D194" s="189"/>
      <c r="E194" s="190">
        <v>4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247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x14ac:dyDescent="0.2">
      <c r="A195" s="161" t="s">
        <v>196</v>
      </c>
      <c r="B195" s="162" t="s">
        <v>109</v>
      </c>
      <c r="C195" s="183" t="s">
        <v>110</v>
      </c>
      <c r="D195" s="163"/>
      <c r="E195" s="164"/>
      <c r="F195" s="165"/>
      <c r="G195" s="165">
        <f>SUMIF(AG196:AG206,"&lt;&gt;NOR",G196:G206)</f>
        <v>24625.65</v>
      </c>
      <c r="H195" s="165"/>
      <c r="I195" s="165">
        <f>SUM(I196:I206)</f>
        <v>70.39</v>
      </c>
      <c r="J195" s="165"/>
      <c r="K195" s="165">
        <f>SUM(K196:K206)</f>
        <v>24555.260000000002</v>
      </c>
      <c r="L195" s="165"/>
      <c r="M195" s="165">
        <f>SUM(M196:M206)</f>
        <v>29797.036499999998</v>
      </c>
      <c r="N195" s="165"/>
      <c r="O195" s="165">
        <f>SUM(O196:O206)</f>
        <v>0</v>
      </c>
      <c r="P195" s="165"/>
      <c r="Q195" s="165">
        <f>SUM(Q196:Q206)</f>
        <v>14.139999999999999</v>
      </c>
      <c r="R195" s="165"/>
      <c r="S195" s="165"/>
      <c r="T195" s="166"/>
      <c r="U195" s="160"/>
      <c r="V195" s="160">
        <f>SUM(V196:V206)</f>
        <v>47.120000000000005</v>
      </c>
      <c r="W195" s="160"/>
      <c r="X195" s="160"/>
      <c r="AG195" t="s">
        <v>197</v>
      </c>
    </row>
    <row r="196" spans="1:60" outlineLevel="1" x14ac:dyDescent="0.2">
      <c r="A196" s="167">
        <v>41</v>
      </c>
      <c r="B196" s="168" t="s">
        <v>1151</v>
      </c>
      <c r="C196" s="184" t="s">
        <v>1152</v>
      </c>
      <c r="D196" s="169" t="s">
        <v>252</v>
      </c>
      <c r="E196" s="170">
        <v>4.5599999999999996</v>
      </c>
      <c r="F196" s="171">
        <v>3320</v>
      </c>
      <c r="G196" s="172">
        <f>ROUND(E196*F196,2)</f>
        <v>15139.2</v>
      </c>
      <c r="H196" s="171">
        <v>0</v>
      </c>
      <c r="I196" s="172">
        <f>ROUND(E196*H196,2)</f>
        <v>0</v>
      </c>
      <c r="J196" s="171">
        <v>3320</v>
      </c>
      <c r="K196" s="172">
        <f>ROUND(E196*J196,2)</f>
        <v>15139.2</v>
      </c>
      <c r="L196" s="172">
        <v>21</v>
      </c>
      <c r="M196" s="172">
        <f>G196*(1+L196/100)</f>
        <v>18318.432000000001</v>
      </c>
      <c r="N196" s="172">
        <v>0</v>
      </c>
      <c r="O196" s="172">
        <f>ROUND(E196*N196,2)</f>
        <v>0</v>
      </c>
      <c r="P196" s="172">
        <v>2</v>
      </c>
      <c r="Q196" s="172">
        <f>ROUND(E196*P196,2)</f>
        <v>9.1199999999999992</v>
      </c>
      <c r="R196" s="172" t="s">
        <v>1153</v>
      </c>
      <c r="S196" s="172" t="s">
        <v>201</v>
      </c>
      <c r="T196" s="173" t="s">
        <v>201</v>
      </c>
      <c r="U196" s="159">
        <v>6.4359999999999999</v>
      </c>
      <c r="V196" s="159">
        <f>ROUND(E196*U196,2)</f>
        <v>29.35</v>
      </c>
      <c r="W196" s="159"/>
      <c r="X196" s="159" t="s">
        <v>242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243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73" t="s">
        <v>1154</v>
      </c>
      <c r="D197" s="274"/>
      <c r="E197" s="274"/>
      <c r="F197" s="274"/>
      <c r="G197" s="274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245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9" t="s">
        <v>255</v>
      </c>
      <c r="D198" s="189"/>
      <c r="E198" s="190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247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9" t="s">
        <v>2660</v>
      </c>
      <c r="D199" s="189"/>
      <c r="E199" s="190">
        <v>4.5599999999999996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247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7">
        <v>42</v>
      </c>
      <c r="B200" s="168" t="s">
        <v>1184</v>
      </c>
      <c r="C200" s="184" t="s">
        <v>1185</v>
      </c>
      <c r="D200" s="169" t="s">
        <v>252</v>
      </c>
      <c r="E200" s="170">
        <v>2.09</v>
      </c>
      <c r="F200" s="171">
        <v>4405</v>
      </c>
      <c r="G200" s="172">
        <f>ROUND(E200*F200,2)</f>
        <v>9206.4500000000007</v>
      </c>
      <c r="H200" s="171">
        <v>33.68</v>
      </c>
      <c r="I200" s="172">
        <f>ROUND(E200*H200,2)</f>
        <v>70.39</v>
      </c>
      <c r="J200" s="171">
        <v>4371.32</v>
      </c>
      <c r="K200" s="172">
        <f>ROUND(E200*J200,2)</f>
        <v>9136.06</v>
      </c>
      <c r="L200" s="172">
        <v>21</v>
      </c>
      <c r="M200" s="172">
        <f>G200*(1+L200/100)</f>
        <v>11139.8045</v>
      </c>
      <c r="N200" s="172">
        <v>1.47E-3</v>
      </c>
      <c r="O200" s="172">
        <f>ROUND(E200*N200,2)</f>
        <v>0</v>
      </c>
      <c r="P200" s="172">
        <v>2.4</v>
      </c>
      <c r="Q200" s="172">
        <f>ROUND(E200*P200,2)</f>
        <v>5.0199999999999996</v>
      </c>
      <c r="R200" s="172" t="s">
        <v>1153</v>
      </c>
      <c r="S200" s="172" t="s">
        <v>201</v>
      </c>
      <c r="T200" s="173" t="s">
        <v>201</v>
      </c>
      <c r="U200" s="159">
        <v>8.5</v>
      </c>
      <c r="V200" s="159">
        <f>ROUND(E200*U200,2)</f>
        <v>17.77</v>
      </c>
      <c r="W200" s="159"/>
      <c r="X200" s="159" t="s">
        <v>242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243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57"/>
      <c r="B201" s="158"/>
      <c r="C201" s="273" t="s">
        <v>1186</v>
      </c>
      <c r="D201" s="274"/>
      <c r="E201" s="274"/>
      <c r="F201" s="274"/>
      <c r="G201" s="274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245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74" t="str">
        <f>C201</f>
        <v>nebo vybourání otvorů průřezové plochy přes 4 m2 ve zdivu železobetonovém, včetně pomocného lešení o výšce podlahy do 1900 mm a pro zatížení do 1,5 kPa  (150 kg/m2),</v>
      </c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9" t="s">
        <v>255</v>
      </c>
      <c r="D202" s="189"/>
      <c r="E202" s="190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247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9" t="s">
        <v>2661</v>
      </c>
      <c r="D203" s="189"/>
      <c r="E203" s="190">
        <v>2.09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247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67">
        <v>43</v>
      </c>
      <c r="B204" s="168" t="s">
        <v>1389</v>
      </c>
      <c r="C204" s="184" t="s">
        <v>2662</v>
      </c>
      <c r="D204" s="169" t="s">
        <v>420</v>
      </c>
      <c r="E204" s="170">
        <v>1</v>
      </c>
      <c r="F204" s="171">
        <v>280</v>
      </c>
      <c r="G204" s="172">
        <f>ROUND(E204*F204,2)</f>
        <v>280</v>
      </c>
      <c r="H204" s="171">
        <v>0</v>
      </c>
      <c r="I204" s="172">
        <f>ROUND(E204*H204,2)</f>
        <v>0</v>
      </c>
      <c r="J204" s="171">
        <v>280</v>
      </c>
      <c r="K204" s="172">
        <f>ROUND(E204*J204,2)</f>
        <v>280</v>
      </c>
      <c r="L204" s="172">
        <v>21</v>
      </c>
      <c r="M204" s="172">
        <f>G204*(1+L204/100)</f>
        <v>338.8</v>
      </c>
      <c r="N204" s="172">
        <v>0</v>
      </c>
      <c r="O204" s="172">
        <f>ROUND(E204*N204,2)</f>
        <v>0</v>
      </c>
      <c r="P204" s="172">
        <v>0</v>
      </c>
      <c r="Q204" s="172">
        <f>ROUND(E204*P204,2)</f>
        <v>0</v>
      </c>
      <c r="R204" s="172"/>
      <c r="S204" s="172" t="s">
        <v>438</v>
      </c>
      <c r="T204" s="173" t="s">
        <v>202</v>
      </c>
      <c r="U204" s="159">
        <v>0</v>
      </c>
      <c r="V204" s="159">
        <f>ROUND(E204*U204,2)</f>
        <v>0</v>
      </c>
      <c r="W204" s="159"/>
      <c r="X204" s="159" t="s">
        <v>242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243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9" t="s">
        <v>255</v>
      </c>
      <c r="D205" s="189"/>
      <c r="E205" s="190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247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9" t="s">
        <v>439</v>
      </c>
      <c r="D206" s="189"/>
      <c r="E206" s="190">
        <v>1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247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61" t="s">
        <v>196</v>
      </c>
      <c r="B207" s="162" t="s">
        <v>111</v>
      </c>
      <c r="C207" s="183" t="s">
        <v>112</v>
      </c>
      <c r="D207" s="163"/>
      <c r="E207" s="164"/>
      <c r="F207" s="165"/>
      <c r="G207" s="165">
        <f>SUMIF(AG208:AG213,"&lt;&gt;NOR",G208:G213)</f>
        <v>7228.8</v>
      </c>
      <c r="H207" s="165"/>
      <c r="I207" s="165">
        <f>SUM(I208:I213)</f>
        <v>0</v>
      </c>
      <c r="J207" s="165"/>
      <c r="K207" s="165">
        <f>SUM(K208:K213)</f>
        <v>7228.8</v>
      </c>
      <c r="L207" s="165"/>
      <c r="M207" s="165">
        <f>SUM(M208:M213)</f>
        <v>8746.848</v>
      </c>
      <c r="N207" s="165"/>
      <c r="O207" s="165">
        <f>SUM(O208:O213)</f>
        <v>0</v>
      </c>
      <c r="P207" s="165"/>
      <c r="Q207" s="165">
        <f>SUM(Q208:Q213)</f>
        <v>0</v>
      </c>
      <c r="R207" s="165"/>
      <c r="S207" s="165"/>
      <c r="T207" s="166"/>
      <c r="U207" s="160"/>
      <c r="V207" s="160">
        <f>SUM(V208:V213)</f>
        <v>18.03</v>
      </c>
      <c r="W207" s="160"/>
      <c r="X207" s="160"/>
      <c r="AG207" t="s">
        <v>197</v>
      </c>
    </row>
    <row r="208" spans="1:60" ht="22.5" outlineLevel="1" x14ac:dyDescent="0.2">
      <c r="A208" s="167">
        <v>44</v>
      </c>
      <c r="B208" s="168" t="s">
        <v>2663</v>
      </c>
      <c r="C208" s="184" t="s">
        <v>2664</v>
      </c>
      <c r="D208" s="169" t="s">
        <v>353</v>
      </c>
      <c r="E208" s="170">
        <v>70</v>
      </c>
      <c r="F208" s="171">
        <v>34.200000000000003</v>
      </c>
      <c r="G208" s="172">
        <f>ROUND(E208*F208,2)</f>
        <v>2394</v>
      </c>
      <c r="H208" s="171">
        <v>0</v>
      </c>
      <c r="I208" s="172">
        <f>ROUND(E208*H208,2)</f>
        <v>0</v>
      </c>
      <c r="J208" s="171">
        <v>34.200000000000003</v>
      </c>
      <c r="K208" s="172">
        <f>ROUND(E208*J208,2)</f>
        <v>2394</v>
      </c>
      <c r="L208" s="172">
        <v>21</v>
      </c>
      <c r="M208" s="172">
        <f>G208*(1+L208/100)</f>
        <v>2896.74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241</v>
      </c>
      <c r="S208" s="172" t="s">
        <v>201</v>
      </c>
      <c r="T208" s="173" t="s">
        <v>201</v>
      </c>
      <c r="U208" s="159">
        <v>0.09</v>
      </c>
      <c r="V208" s="159">
        <f>ROUND(E208*U208,2)</f>
        <v>6.3</v>
      </c>
      <c r="W208" s="159"/>
      <c r="X208" s="159" t="s">
        <v>242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243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57"/>
      <c r="B209" s="158"/>
      <c r="C209" s="273" t="s">
        <v>1387</v>
      </c>
      <c r="D209" s="274"/>
      <c r="E209" s="274"/>
      <c r="F209" s="274"/>
      <c r="G209" s="274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245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74" t="str">
        <f>C209</f>
        <v>krajníků, desek nebo panelů od spojovacího materiálu s odklizením a uložením očištěných hmot a spojovacího materiálu na skládku na vzdálenost do 10 m</v>
      </c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9" t="s">
        <v>2665</v>
      </c>
      <c r="D210" s="189"/>
      <c r="E210" s="190">
        <v>70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247</v>
      </c>
      <c r="AH210" s="150">
        <v>5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67">
        <v>45</v>
      </c>
      <c r="B211" s="168" t="s">
        <v>1385</v>
      </c>
      <c r="C211" s="184" t="s">
        <v>1386</v>
      </c>
      <c r="D211" s="169" t="s">
        <v>240</v>
      </c>
      <c r="E211" s="170">
        <v>102</v>
      </c>
      <c r="F211" s="171">
        <v>47.4</v>
      </c>
      <c r="G211" s="172">
        <f>ROUND(E211*F211,2)</f>
        <v>4834.8</v>
      </c>
      <c r="H211" s="171">
        <v>0</v>
      </c>
      <c r="I211" s="172">
        <f>ROUND(E211*H211,2)</f>
        <v>0</v>
      </c>
      <c r="J211" s="171">
        <v>47.4</v>
      </c>
      <c r="K211" s="172">
        <f>ROUND(E211*J211,2)</f>
        <v>4834.8</v>
      </c>
      <c r="L211" s="172">
        <v>21</v>
      </c>
      <c r="M211" s="172">
        <f>G211*(1+L211/100)</f>
        <v>5850.1080000000002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241</v>
      </c>
      <c r="S211" s="172" t="s">
        <v>201</v>
      </c>
      <c r="T211" s="173" t="s">
        <v>201</v>
      </c>
      <c r="U211" s="159">
        <v>0.115</v>
      </c>
      <c r="V211" s="159">
        <f>ROUND(E211*U211,2)</f>
        <v>11.73</v>
      </c>
      <c r="W211" s="159"/>
      <c r="X211" s="159" t="s">
        <v>242</v>
      </c>
      <c r="Y211" s="150"/>
      <c r="Z211" s="150"/>
      <c r="AA211" s="150"/>
      <c r="AB211" s="150"/>
      <c r="AC211" s="150"/>
      <c r="AD211" s="150"/>
      <c r="AE211" s="150"/>
      <c r="AF211" s="150"/>
      <c r="AG211" s="150" t="s">
        <v>243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57"/>
      <c r="B212" s="158"/>
      <c r="C212" s="273" t="s">
        <v>1387</v>
      </c>
      <c r="D212" s="274"/>
      <c r="E212" s="274"/>
      <c r="F212" s="274"/>
      <c r="G212" s="274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245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74" t="str">
        <f>C212</f>
        <v>krajníků, desek nebo panelů od spojovacího materiálu s odklizením a uložením očištěných hmot a spojovacího materiálu na skládku na vzdálenost do 10 m</v>
      </c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9" t="s">
        <v>2666</v>
      </c>
      <c r="D213" s="189"/>
      <c r="E213" s="190">
        <v>102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247</v>
      </c>
      <c r="AH213" s="150">
        <v>5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x14ac:dyDescent="0.2">
      <c r="A214" s="161" t="s">
        <v>196</v>
      </c>
      <c r="B214" s="162" t="s">
        <v>113</v>
      </c>
      <c r="C214" s="183" t="s">
        <v>114</v>
      </c>
      <c r="D214" s="163"/>
      <c r="E214" s="164"/>
      <c r="F214" s="165"/>
      <c r="G214" s="165">
        <f>SUMIF(AG215:AG219,"&lt;&gt;NOR",G215:G219)</f>
        <v>18909.759999999998</v>
      </c>
      <c r="H214" s="165"/>
      <c r="I214" s="165">
        <f>SUM(I215:I219)</f>
        <v>0</v>
      </c>
      <c r="J214" s="165"/>
      <c r="K214" s="165">
        <f>SUM(K215:K219)</f>
        <v>18909.759999999998</v>
      </c>
      <c r="L214" s="165"/>
      <c r="M214" s="165">
        <f>SUM(M215:M219)</f>
        <v>22880.809599999997</v>
      </c>
      <c r="N214" s="165"/>
      <c r="O214" s="165">
        <f>SUM(O215:O219)</f>
        <v>0</v>
      </c>
      <c r="P214" s="165"/>
      <c r="Q214" s="165">
        <f>SUM(Q215:Q219)</f>
        <v>0</v>
      </c>
      <c r="R214" s="165"/>
      <c r="S214" s="165"/>
      <c r="T214" s="166"/>
      <c r="U214" s="160"/>
      <c r="V214" s="160">
        <f>SUM(V215:V219)</f>
        <v>33.450000000000003</v>
      </c>
      <c r="W214" s="160"/>
      <c r="X214" s="160"/>
      <c r="AG214" t="s">
        <v>197</v>
      </c>
    </row>
    <row r="215" spans="1:60" outlineLevel="1" x14ac:dyDescent="0.2">
      <c r="A215" s="167">
        <v>46</v>
      </c>
      <c r="B215" s="168" t="s">
        <v>2667</v>
      </c>
      <c r="C215" s="184" t="s">
        <v>2668</v>
      </c>
      <c r="D215" s="169" t="s">
        <v>368</v>
      </c>
      <c r="E215" s="170">
        <v>85.75855</v>
      </c>
      <c r="F215" s="171">
        <v>220.5</v>
      </c>
      <c r="G215" s="172">
        <f>ROUND(E215*F215,2)</f>
        <v>18909.759999999998</v>
      </c>
      <c r="H215" s="171">
        <v>0</v>
      </c>
      <c r="I215" s="172">
        <f>ROUND(E215*H215,2)</f>
        <v>0</v>
      </c>
      <c r="J215" s="171">
        <v>220.5</v>
      </c>
      <c r="K215" s="172">
        <f>ROUND(E215*J215,2)</f>
        <v>18909.759999999998</v>
      </c>
      <c r="L215" s="172">
        <v>21</v>
      </c>
      <c r="M215" s="172">
        <f>G215*(1+L215/100)</f>
        <v>22880.809599999997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 t="s">
        <v>241</v>
      </c>
      <c r="S215" s="172" t="s">
        <v>201</v>
      </c>
      <c r="T215" s="173" t="s">
        <v>201</v>
      </c>
      <c r="U215" s="159">
        <v>0.39</v>
      </c>
      <c r="V215" s="159">
        <f>ROUND(E215*U215,2)</f>
        <v>33.450000000000003</v>
      </c>
      <c r="W215" s="159"/>
      <c r="X215" s="159" t="s">
        <v>1399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1400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273" t="s">
        <v>2669</v>
      </c>
      <c r="D216" s="274"/>
      <c r="E216" s="274"/>
      <c r="F216" s="274"/>
      <c r="G216" s="274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245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9" t="s">
        <v>1402</v>
      </c>
      <c r="D217" s="189"/>
      <c r="E217" s="190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247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9" t="s">
        <v>2670</v>
      </c>
      <c r="D218" s="189"/>
      <c r="E218" s="190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247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9" t="s">
        <v>2671</v>
      </c>
      <c r="D219" s="189"/>
      <c r="E219" s="190">
        <v>85.75855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247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">
      <c r="A220" s="161" t="s">
        <v>196</v>
      </c>
      <c r="B220" s="162" t="s">
        <v>115</v>
      </c>
      <c r="C220" s="183" t="s">
        <v>116</v>
      </c>
      <c r="D220" s="163"/>
      <c r="E220" s="164"/>
      <c r="F220" s="165"/>
      <c r="G220" s="165">
        <f>SUMIF(AG221:AG234,"&lt;&gt;NOR",G221:G234)</f>
        <v>543.82000000000005</v>
      </c>
      <c r="H220" s="165"/>
      <c r="I220" s="165">
        <f>SUM(I221:I234)</f>
        <v>340.98</v>
      </c>
      <c r="J220" s="165"/>
      <c r="K220" s="165">
        <f>SUM(K221:K234)</f>
        <v>202.85</v>
      </c>
      <c r="L220" s="165"/>
      <c r="M220" s="165">
        <f>SUM(M221:M234)</f>
        <v>658.02219999999988</v>
      </c>
      <c r="N220" s="165"/>
      <c r="O220" s="165">
        <f>SUM(O221:O234)</f>
        <v>0.01</v>
      </c>
      <c r="P220" s="165"/>
      <c r="Q220" s="165">
        <f>SUM(Q221:Q234)</f>
        <v>0</v>
      </c>
      <c r="R220" s="165"/>
      <c r="S220" s="165"/>
      <c r="T220" s="166"/>
      <c r="U220" s="160"/>
      <c r="V220" s="160">
        <f>SUM(V221:V234)</f>
        <v>0.45</v>
      </c>
      <c r="W220" s="160"/>
      <c r="X220" s="160"/>
      <c r="AG220" t="s">
        <v>197</v>
      </c>
    </row>
    <row r="221" spans="1:60" ht="33.75" outlineLevel="1" x14ac:dyDescent="0.2">
      <c r="A221" s="167">
        <v>47</v>
      </c>
      <c r="B221" s="168" t="s">
        <v>2672</v>
      </c>
      <c r="C221" s="184" t="s">
        <v>2673</v>
      </c>
      <c r="D221" s="169" t="s">
        <v>240</v>
      </c>
      <c r="E221" s="170">
        <v>1.383</v>
      </c>
      <c r="F221" s="171">
        <v>41.2</v>
      </c>
      <c r="G221" s="172">
        <f>ROUND(E221*F221,2)</f>
        <v>56.98</v>
      </c>
      <c r="H221" s="171">
        <v>19.62</v>
      </c>
      <c r="I221" s="172">
        <f>ROUND(E221*H221,2)</f>
        <v>27.13</v>
      </c>
      <c r="J221" s="171">
        <v>21.58</v>
      </c>
      <c r="K221" s="172">
        <f>ROUND(E221*J221,2)</f>
        <v>29.85</v>
      </c>
      <c r="L221" s="172">
        <v>21</v>
      </c>
      <c r="M221" s="172">
        <f>G221*(1+L221/100)</f>
        <v>68.945799999999991</v>
      </c>
      <c r="N221" s="172">
        <v>5.1999999999999995E-4</v>
      </c>
      <c r="O221" s="172">
        <f>ROUND(E221*N221,2)</f>
        <v>0</v>
      </c>
      <c r="P221" s="172">
        <v>0</v>
      </c>
      <c r="Q221" s="172">
        <f>ROUND(E221*P221,2)</f>
        <v>0</v>
      </c>
      <c r="R221" s="172" t="s">
        <v>1412</v>
      </c>
      <c r="S221" s="172" t="s">
        <v>201</v>
      </c>
      <c r="T221" s="173" t="s">
        <v>201</v>
      </c>
      <c r="U221" s="159">
        <v>4.9000000000000002E-2</v>
      </c>
      <c r="V221" s="159">
        <f>ROUND(E221*U221,2)</f>
        <v>7.0000000000000007E-2</v>
      </c>
      <c r="W221" s="159"/>
      <c r="X221" s="159" t="s">
        <v>242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243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9" t="s">
        <v>2674</v>
      </c>
      <c r="D222" s="189"/>
      <c r="E222" s="190">
        <v>1.383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247</v>
      </c>
      <c r="AH222" s="150">
        <v>5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22.5" outlineLevel="1" x14ac:dyDescent="0.2">
      <c r="A223" s="167">
        <v>48</v>
      </c>
      <c r="B223" s="168" t="s">
        <v>1426</v>
      </c>
      <c r="C223" s="184" t="s">
        <v>1427</v>
      </c>
      <c r="D223" s="169" t="s">
        <v>240</v>
      </c>
      <c r="E223" s="170">
        <v>1.383</v>
      </c>
      <c r="F223" s="171">
        <v>131.5</v>
      </c>
      <c r="G223" s="172">
        <f>ROUND(E223*F223,2)</f>
        <v>181.86</v>
      </c>
      <c r="H223" s="171">
        <v>12.73</v>
      </c>
      <c r="I223" s="172">
        <f>ROUND(E223*H223,2)</f>
        <v>17.61</v>
      </c>
      <c r="J223" s="171">
        <v>118.77</v>
      </c>
      <c r="K223" s="172">
        <f>ROUND(E223*J223,2)</f>
        <v>164.26</v>
      </c>
      <c r="L223" s="172">
        <v>21</v>
      </c>
      <c r="M223" s="172">
        <f>G223*(1+L223/100)</f>
        <v>220.0506</v>
      </c>
      <c r="N223" s="172">
        <v>5.8E-4</v>
      </c>
      <c r="O223" s="172">
        <f>ROUND(E223*N223,2)</f>
        <v>0</v>
      </c>
      <c r="P223" s="172">
        <v>0</v>
      </c>
      <c r="Q223" s="172">
        <f>ROUND(E223*P223,2)</f>
        <v>0</v>
      </c>
      <c r="R223" s="172" t="s">
        <v>1412</v>
      </c>
      <c r="S223" s="172" t="s">
        <v>201</v>
      </c>
      <c r="T223" s="173" t="s">
        <v>201</v>
      </c>
      <c r="U223" s="159">
        <v>0.26600000000000001</v>
      </c>
      <c r="V223" s="159">
        <f>ROUND(E223*U223,2)</f>
        <v>0.37</v>
      </c>
      <c r="W223" s="159"/>
      <c r="X223" s="159" t="s">
        <v>242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243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9" t="s">
        <v>2573</v>
      </c>
      <c r="D224" s="189"/>
      <c r="E224" s="190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247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9" t="s">
        <v>2675</v>
      </c>
      <c r="D225" s="189"/>
      <c r="E225" s="190">
        <v>1.0229999999999999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247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9" t="s">
        <v>2676</v>
      </c>
      <c r="D226" s="189"/>
      <c r="E226" s="190">
        <v>0.36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247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ht="22.5" outlineLevel="1" x14ac:dyDescent="0.2">
      <c r="A227" s="167">
        <v>49</v>
      </c>
      <c r="B227" s="168" t="s">
        <v>2677</v>
      </c>
      <c r="C227" s="184" t="s">
        <v>2678</v>
      </c>
      <c r="D227" s="169" t="s">
        <v>240</v>
      </c>
      <c r="E227" s="170">
        <v>1.6596</v>
      </c>
      <c r="F227" s="171">
        <v>178.5</v>
      </c>
      <c r="G227" s="172">
        <f>ROUND(E227*F227,2)</f>
        <v>296.24</v>
      </c>
      <c r="H227" s="171">
        <v>178.5</v>
      </c>
      <c r="I227" s="172">
        <f>ROUND(E227*H227,2)</f>
        <v>296.24</v>
      </c>
      <c r="J227" s="171">
        <v>0</v>
      </c>
      <c r="K227" s="172">
        <f>ROUND(E227*J227,2)</f>
        <v>0</v>
      </c>
      <c r="L227" s="172">
        <v>21</v>
      </c>
      <c r="M227" s="172">
        <f>G227*(1+L227/100)</f>
        <v>358.4504</v>
      </c>
      <c r="N227" s="172">
        <v>4.5999999999999999E-3</v>
      </c>
      <c r="O227" s="172">
        <f>ROUND(E227*N227,2)</f>
        <v>0.01</v>
      </c>
      <c r="P227" s="172">
        <v>0</v>
      </c>
      <c r="Q227" s="172">
        <f>ROUND(E227*P227,2)</f>
        <v>0</v>
      </c>
      <c r="R227" s="172" t="s">
        <v>339</v>
      </c>
      <c r="S227" s="172" t="s">
        <v>201</v>
      </c>
      <c r="T227" s="173" t="s">
        <v>201</v>
      </c>
      <c r="U227" s="159">
        <v>0</v>
      </c>
      <c r="V227" s="159">
        <f>ROUND(E227*U227,2)</f>
        <v>0</v>
      </c>
      <c r="W227" s="159"/>
      <c r="X227" s="159" t="s">
        <v>340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341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9" t="s">
        <v>2679</v>
      </c>
      <c r="D228" s="189"/>
      <c r="E228" s="190">
        <v>1.383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247</v>
      </c>
      <c r="AH228" s="150">
        <v>5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00" t="s">
        <v>1488</v>
      </c>
      <c r="D229" s="191"/>
      <c r="E229" s="192">
        <v>0.27660000000000001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247</v>
      </c>
      <c r="AH229" s="150">
        <v>4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67">
        <v>50</v>
      </c>
      <c r="B230" s="168" t="s">
        <v>2680</v>
      </c>
      <c r="C230" s="184" t="s">
        <v>2681</v>
      </c>
      <c r="D230" s="169" t="s">
        <v>368</v>
      </c>
      <c r="E230" s="170">
        <v>9.1599999999999997E-3</v>
      </c>
      <c r="F230" s="171">
        <v>954</v>
      </c>
      <c r="G230" s="172">
        <f>ROUND(E230*F230,2)</f>
        <v>8.74</v>
      </c>
      <c r="H230" s="171">
        <v>0</v>
      </c>
      <c r="I230" s="172">
        <f>ROUND(E230*H230,2)</f>
        <v>0</v>
      </c>
      <c r="J230" s="171">
        <v>954</v>
      </c>
      <c r="K230" s="172">
        <f>ROUND(E230*J230,2)</f>
        <v>8.74</v>
      </c>
      <c r="L230" s="172">
        <v>21</v>
      </c>
      <c r="M230" s="172">
        <f>G230*(1+L230/100)</f>
        <v>10.5754</v>
      </c>
      <c r="N230" s="172">
        <v>0</v>
      </c>
      <c r="O230" s="172">
        <f>ROUND(E230*N230,2)</f>
        <v>0</v>
      </c>
      <c r="P230" s="172">
        <v>0</v>
      </c>
      <c r="Q230" s="172">
        <f>ROUND(E230*P230,2)</f>
        <v>0</v>
      </c>
      <c r="R230" s="172" t="s">
        <v>1412</v>
      </c>
      <c r="S230" s="172" t="s">
        <v>201</v>
      </c>
      <c r="T230" s="173" t="s">
        <v>201</v>
      </c>
      <c r="U230" s="159">
        <v>1.5669999999999999</v>
      </c>
      <c r="V230" s="159">
        <f>ROUND(E230*U230,2)</f>
        <v>0.01</v>
      </c>
      <c r="W230" s="159"/>
      <c r="X230" s="159" t="s">
        <v>1399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1400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273" t="s">
        <v>1494</v>
      </c>
      <c r="D231" s="274"/>
      <c r="E231" s="274"/>
      <c r="F231" s="274"/>
      <c r="G231" s="274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245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9" t="s">
        <v>1402</v>
      </c>
      <c r="D232" s="189"/>
      <c r="E232" s="190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247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9" t="s">
        <v>2682</v>
      </c>
      <c r="D233" s="189"/>
      <c r="E233" s="190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247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9" t="s">
        <v>2683</v>
      </c>
      <c r="D234" s="189"/>
      <c r="E234" s="190">
        <v>9.1599999999999997E-3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247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x14ac:dyDescent="0.2">
      <c r="A235" s="161" t="s">
        <v>196</v>
      </c>
      <c r="B235" s="162" t="s">
        <v>139</v>
      </c>
      <c r="C235" s="183" t="s">
        <v>140</v>
      </c>
      <c r="D235" s="163"/>
      <c r="E235" s="164"/>
      <c r="F235" s="165"/>
      <c r="G235" s="165">
        <f>SUMIF(AG236:AG239,"&lt;&gt;NOR",G236:G239)</f>
        <v>3300</v>
      </c>
      <c r="H235" s="165"/>
      <c r="I235" s="165">
        <f>SUM(I236:I239)</f>
        <v>0</v>
      </c>
      <c r="J235" s="165"/>
      <c r="K235" s="165">
        <f>SUM(K236:K239)</f>
        <v>3300</v>
      </c>
      <c r="L235" s="165"/>
      <c r="M235" s="165">
        <f>SUM(M236:M239)</f>
        <v>3993</v>
      </c>
      <c r="N235" s="165"/>
      <c r="O235" s="165">
        <f>SUM(O236:O239)</f>
        <v>0</v>
      </c>
      <c r="P235" s="165"/>
      <c r="Q235" s="165">
        <f>SUM(Q236:Q239)</f>
        <v>0</v>
      </c>
      <c r="R235" s="165"/>
      <c r="S235" s="165"/>
      <c r="T235" s="166"/>
      <c r="U235" s="160"/>
      <c r="V235" s="160">
        <f>SUM(V236:V239)</f>
        <v>0</v>
      </c>
      <c r="W235" s="160"/>
      <c r="X235" s="160"/>
      <c r="AG235" t="s">
        <v>197</v>
      </c>
    </row>
    <row r="236" spans="1:60" ht="22.5" outlineLevel="1" x14ac:dyDescent="0.2">
      <c r="A236" s="167">
        <v>51</v>
      </c>
      <c r="B236" s="168" t="s">
        <v>2041</v>
      </c>
      <c r="C236" s="184" t="s">
        <v>2684</v>
      </c>
      <c r="D236" s="169" t="s">
        <v>420</v>
      </c>
      <c r="E236" s="170">
        <v>1</v>
      </c>
      <c r="F236" s="171">
        <v>3300</v>
      </c>
      <c r="G236" s="172">
        <f>ROUND(E236*F236,2)</f>
        <v>3300</v>
      </c>
      <c r="H236" s="171">
        <v>0</v>
      </c>
      <c r="I236" s="172">
        <f>ROUND(E236*H236,2)</f>
        <v>0</v>
      </c>
      <c r="J236" s="171">
        <v>3300</v>
      </c>
      <c r="K236" s="172">
        <f>ROUND(E236*J236,2)</f>
        <v>3300</v>
      </c>
      <c r="L236" s="172">
        <v>21</v>
      </c>
      <c r="M236" s="172">
        <f>G236*(1+L236/100)</f>
        <v>3993</v>
      </c>
      <c r="N236" s="172">
        <v>0</v>
      </c>
      <c r="O236" s="172">
        <f>ROUND(E236*N236,2)</f>
        <v>0</v>
      </c>
      <c r="P236" s="172">
        <v>0</v>
      </c>
      <c r="Q236" s="172">
        <f>ROUND(E236*P236,2)</f>
        <v>0</v>
      </c>
      <c r="R236" s="172"/>
      <c r="S236" s="172" t="s">
        <v>438</v>
      </c>
      <c r="T236" s="173" t="s">
        <v>202</v>
      </c>
      <c r="U236" s="159">
        <v>0</v>
      </c>
      <c r="V236" s="159">
        <f>ROUND(E236*U236,2)</f>
        <v>0</v>
      </c>
      <c r="W236" s="159"/>
      <c r="X236" s="159" t="s">
        <v>242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243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262" t="s">
        <v>2685</v>
      </c>
      <c r="D237" s="263"/>
      <c r="E237" s="263"/>
      <c r="F237" s="263"/>
      <c r="G237" s="263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206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9" t="s">
        <v>2561</v>
      </c>
      <c r="D238" s="189"/>
      <c r="E238" s="190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247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9" t="s">
        <v>439</v>
      </c>
      <c r="D239" s="189"/>
      <c r="E239" s="190">
        <v>1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247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1" t="s">
        <v>196</v>
      </c>
      <c r="B240" s="162" t="s">
        <v>163</v>
      </c>
      <c r="C240" s="183" t="s">
        <v>164</v>
      </c>
      <c r="D240" s="163"/>
      <c r="E240" s="164"/>
      <c r="F240" s="165"/>
      <c r="G240" s="165">
        <f>SUMIF(AG241:AG259,"&lt;&gt;NOR",G241:G259)</f>
        <v>47228.21</v>
      </c>
      <c r="H240" s="165"/>
      <c r="I240" s="165">
        <f>SUM(I241:I259)</f>
        <v>0</v>
      </c>
      <c r="J240" s="165"/>
      <c r="K240" s="165">
        <f>SUM(K241:K259)</f>
        <v>47228.21</v>
      </c>
      <c r="L240" s="165"/>
      <c r="M240" s="165">
        <f>SUM(M241:M259)</f>
        <v>57146.134099999996</v>
      </c>
      <c r="N240" s="165"/>
      <c r="O240" s="165">
        <f>SUM(O241:O259)</f>
        <v>0</v>
      </c>
      <c r="P240" s="165"/>
      <c r="Q240" s="165">
        <f>SUM(Q241:Q259)</f>
        <v>0</v>
      </c>
      <c r="R240" s="165"/>
      <c r="S240" s="165"/>
      <c r="T240" s="166"/>
      <c r="U240" s="160"/>
      <c r="V240" s="160">
        <f>SUM(V241:V259)</f>
        <v>67.39</v>
      </c>
      <c r="W240" s="160"/>
      <c r="X240" s="160"/>
      <c r="AG240" t="s">
        <v>197</v>
      </c>
    </row>
    <row r="241" spans="1:60" ht="22.5" outlineLevel="1" x14ac:dyDescent="0.2">
      <c r="A241" s="167">
        <v>52</v>
      </c>
      <c r="B241" s="168" t="s">
        <v>2507</v>
      </c>
      <c r="C241" s="184" t="s">
        <v>2686</v>
      </c>
      <c r="D241" s="169" t="s">
        <v>368</v>
      </c>
      <c r="E241" s="170">
        <v>14.135999999999999</v>
      </c>
      <c r="F241" s="171">
        <v>226</v>
      </c>
      <c r="G241" s="172">
        <f>ROUND(E241*F241,2)</f>
        <v>3194.74</v>
      </c>
      <c r="H241" s="171">
        <v>0</v>
      </c>
      <c r="I241" s="172">
        <f>ROUND(E241*H241,2)</f>
        <v>0</v>
      </c>
      <c r="J241" s="171">
        <v>226</v>
      </c>
      <c r="K241" s="172">
        <f>ROUND(E241*J241,2)</f>
        <v>3194.74</v>
      </c>
      <c r="L241" s="172">
        <v>21</v>
      </c>
      <c r="M241" s="172">
        <f>G241*(1+L241/100)</f>
        <v>3865.6353999999997</v>
      </c>
      <c r="N241" s="172">
        <v>0</v>
      </c>
      <c r="O241" s="172">
        <f>ROUND(E241*N241,2)</f>
        <v>0</v>
      </c>
      <c r="P241" s="172">
        <v>0</v>
      </c>
      <c r="Q241" s="172">
        <f>ROUND(E241*P241,2)</f>
        <v>0</v>
      </c>
      <c r="R241" s="172" t="s">
        <v>1153</v>
      </c>
      <c r="S241" s="172" t="s">
        <v>201</v>
      </c>
      <c r="T241" s="173" t="s">
        <v>201</v>
      </c>
      <c r="U241" s="159">
        <v>0.49</v>
      </c>
      <c r="V241" s="159">
        <f>ROUND(E241*U241,2)</f>
        <v>6.93</v>
      </c>
      <c r="W241" s="159"/>
      <c r="X241" s="159" t="s">
        <v>242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243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262" t="s">
        <v>2511</v>
      </c>
      <c r="D242" s="263"/>
      <c r="E242" s="263"/>
      <c r="F242" s="263"/>
      <c r="G242" s="263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206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9" t="s">
        <v>2687</v>
      </c>
      <c r="D243" s="189"/>
      <c r="E243" s="190">
        <v>9.1199999999999992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247</v>
      </c>
      <c r="AH243" s="150">
        <v>7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9" t="s">
        <v>2688</v>
      </c>
      <c r="D244" s="189"/>
      <c r="E244" s="190">
        <v>5.016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247</v>
      </c>
      <c r="AH244" s="150">
        <v>7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67">
        <v>53</v>
      </c>
      <c r="B245" s="168" t="s">
        <v>2516</v>
      </c>
      <c r="C245" s="184" t="s">
        <v>2689</v>
      </c>
      <c r="D245" s="169" t="s">
        <v>368</v>
      </c>
      <c r="E245" s="170">
        <v>268.584</v>
      </c>
      <c r="F245" s="171">
        <v>15.6</v>
      </c>
      <c r="G245" s="172">
        <f>ROUND(E245*F245,2)</f>
        <v>4189.91</v>
      </c>
      <c r="H245" s="171">
        <v>0</v>
      </c>
      <c r="I245" s="172">
        <f>ROUND(E245*H245,2)</f>
        <v>0</v>
      </c>
      <c r="J245" s="171">
        <v>15.6</v>
      </c>
      <c r="K245" s="172">
        <f>ROUND(E245*J245,2)</f>
        <v>4189.91</v>
      </c>
      <c r="L245" s="172">
        <v>21</v>
      </c>
      <c r="M245" s="172">
        <f>G245*(1+L245/100)</f>
        <v>5069.7910999999995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1153</v>
      </c>
      <c r="S245" s="172" t="s">
        <v>201</v>
      </c>
      <c r="T245" s="173" t="s">
        <v>201</v>
      </c>
      <c r="U245" s="159">
        <v>0</v>
      </c>
      <c r="V245" s="159">
        <f>ROUND(E245*U245,2)</f>
        <v>0</v>
      </c>
      <c r="W245" s="159"/>
      <c r="X245" s="159" t="s">
        <v>242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243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9" t="s">
        <v>2690</v>
      </c>
      <c r="D246" s="189"/>
      <c r="E246" s="190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247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9" t="s">
        <v>2691</v>
      </c>
      <c r="D247" s="189"/>
      <c r="E247" s="190">
        <v>268.584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247</v>
      </c>
      <c r="AH247" s="150">
        <v>5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67">
        <v>54</v>
      </c>
      <c r="B248" s="168" t="s">
        <v>2437</v>
      </c>
      <c r="C248" s="184" t="s">
        <v>2438</v>
      </c>
      <c r="D248" s="169" t="s">
        <v>368</v>
      </c>
      <c r="E248" s="170">
        <v>14.135999999999999</v>
      </c>
      <c r="F248" s="171">
        <v>1375</v>
      </c>
      <c r="G248" s="172">
        <f>ROUND(E248*F248,2)</f>
        <v>19437</v>
      </c>
      <c r="H248" s="171">
        <v>0</v>
      </c>
      <c r="I248" s="172">
        <f>ROUND(E248*H248,2)</f>
        <v>0</v>
      </c>
      <c r="J248" s="171">
        <v>1375</v>
      </c>
      <c r="K248" s="172">
        <f>ROUND(E248*J248,2)</f>
        <v>19437</v>
      </c>
      <c r="L248" s="172">
        <v>21</v>
      </c>
      <c r="M248" s="172">
        <f>G248*(1+L248/100)</f>
        <v>23518.77</v>
      </c>
      <c r="N248" s="172">
        <v>0</v>
      </c>
      <c r="O248" s="172">
        <f>ROUND(E248*N248,2)</f>
        <v>0</v>
      </c>
      <c r="P248" s="172">
        <v>0</v>
      </c>
      <c r="Q248" s="172">
        <f>ROUND(E248*P248,2)</f>
        <v>0</v>
      </c>
      <c r="R248" s="172" t="s">
        <v>1153</v>
      </c>
      <c r="S248" s="172" t="s">
        <v>201</v>
      </c>
      <c r="T248" s="173" t="s">
        <v>201</v>
      </c>
      <c r="U248" s="159">
        <v>0</v>
      </c>
      <c r="V248" s="159">
        <f>ROUND(E248*U248,2)</f>
        <v>0</v>
      </c>
      <c r="W248" s="159"/>
      <c r="X248" s="159" t="s">
        <v>242</v>
      </c>
      <c r="Y248" s="150"/>
      <c r="Z248" s="150"/>
      <c r="AA248" s="150"/>
      <c r="AB248" s="150"/>
      <c r="AC248" s="150"/>
      <c r="AD248" s="150"/>
      <c r="AE248" s="150"/>
      <c r="AF248" s="150"/>
      <c r="AG248" s="150" t="s">
        <v>243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9" t="s">
        <v>2512</v>
      </c>
      <c r="D249" s="189"/>
      <c r="E249" s="190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247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9" t="s">
        <v>2692</v>
      </c>
      <c r="D250" s="189"/>
      <c r="E250" s="190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247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9" t="s">
        <v>2693</v>
      </c>
      <c r="D251" s="189"/>
      <c r="E251" s="190">
        <v>14.135999999999999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247</v>
      </c>
      <c r="AH251" s="150">
        <v>5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67">
        <v>55</v>
      </c>
      <c r="B252" s="168" t="s">
        <v>2519</v>
      </c>
      <c r="C252" s="184" t="s">
        <v>2520</v>
      </c>
      <c r="D252" s="169" t="s">
        <v>368</v>
      </c>
      <c r="E252" s="170">
        <v>52.485999999999997</v>
      </c>
      <c r="F252" s="171">
        <v>318</v>
      </c>
      <c r="G252" s="172">
        <f>ROUND(E252*F252,2)</f>
        <v>16690.55</v>
      </c>
      <c r="H252" s="171">
        <v>0</v>
      </c>
      <c r="I252" s="172">
        <f>ROUND(E252*H252,2)</f>
        <v>0</v>
      </c>
      <c r="J252" s="171">
        <v>318</v>
      </c>
      <c r="K252" s="172">
        <f>ROUND(E252*J252,2)</f>
        <v>16690.55</v>
      </c>
      <c r="L252" s="172">
        <v>21</v>
      </c>
      <c r="M252" s="172">
        <f>G252*(1+L252/100)</f>
        <v>20195.565499999997</v>
      </c>
      <c r="N252" s="172">
        <v>0</v>
      </c>
      <c r="O252" s="172">
        <f>ROUND(E252*N252,2)</f>
        <v>0</v>
      </c>
      <c r="P252" s="172">
        <v>0</v>
      </c>
      <c r="Q252" s="172">
        <f>ROUND(E252*P252,2)</f>
        <v>0</v>
      </c>
      <c r="R252" s="172" t="s">
        <v>1153</v>
      </c>
      <c r="S252" s="172" t="s">
        <v>201</v>
      </c>
      <c r="T252" s="173" t="s">
        <v>201</v>
      </c>
      <c r="U252" s="159">
        <v>0.94199999999999995</v>
      </c>
      <c r="V252" s="159">
        <f>ROUND(E252*U252,2)</f>
        <v>49.44</v>
      </c>
      <c r="W252" s="159"/>
      <c r="X252" s="159" t="s">
        <v>2509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2510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9" t="s">
        <v>2512</v>
      </c>
      <c r="D253" s="189"/>
      <c r="E253" s="190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247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9" t="s">
        <v>2694</v>
      </c>
      <c r="D254" s="189"/>
      <c r="E254" s="190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247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9" t="s">
        <v>2695</v>
      </c>
      <c r="D255" s="189"/>
      <c r="E255" s="190">
        <v>52.485999999999997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247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67">
        <v>56</v>
      </c>
      <c r="B256" s="168" t="s">
        <v>2696</v>
      </c>
      <c r="C256" s="184" t="s">
        <v>2697</v>
      </c>
      <c r="D256" s="169" t="s">
        <v>368</v>
      </c>
      <c r="E256" s="170">
        <v>104.97199999999999</v>
      </c>
      <c r="F256" s="171">
        <v>35.4</v>
      </c>
      <c r="G256" s="172">
        <f>ROUND(E256*F256,2)</f>
        <v>3716.01</v>
      </c>
      <c r="H256" s="171">
        <v>0</v>
      </c>
      <c r="I256" s="172">
        <f>ROUND(E256*H256,2)</f>
        <v>0</v>
      </c>
      <c r="J256" s="171">
        <v>35.4</v>
      </c>
      <c r="K256" s="172">
        <f>ROUND(E256*J256,2)</f>
        <v>3716.01</v>
      </c>
      <c r="L256" s="172">
        <v>21</v>
      </c>
      <c r="M256" s="172">
        <f>G256*(1+L256/100)</f>
        <v>4496.3721000000005</v>
      </c>
      <c r="N256" s="172">
        <v>0</v>
      </c>
      <c r="O256" s="172">
        <f>ROUND(E256*N256,2)</f>
        <v>0</v>
      </c>
      <c r="P256" s="172">
        <v>0</v>
      </c>
      <c r="Q256" s="172">
        <f>ROUND(E256*P256,2)</f>
        <v>0</v>
      </c>
      <c r="R256" s="172" t="s">
        <v>1153</v>
      </c>
      <c r="S256" s="172" t="s">
        <v>201</v>
      </c>
      <c r="T256" s="173" t="s">
        <v>201</v>
      </c>
      <c r="U256" s="159">
        <v>0.105</v>
      </c>
      <c r="V256" s="159">
        <f>ROUND(E256*U256,2)</f>
        <v>11.02</v>
      </c>
      <c r="W256" s="159"/>
      <c r="X256" s="159" t="s">
        <v>2509</v>
      </c>
      <c r="Y256" s="150"/>
      <c r="Z256" s="150"/>
      <c r="AA256" s="150"/>
      <c r="AB256" s="150"/>
      <c r="AC256" s="150"/>
      <c r="AD256" s="150"/>
      <c r="AE256" s="150"/>
      <c r="AF256" s="150"/>
      <c r="AG256" s="150" t="s">
        <v>2510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9" t="s">
        <v>2512</v>
      </c>
      <c r="D257" s="189"/>
      <c r="E257" s="190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247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9" t="s">
        <v>2694</v>
      </c>
      <c r="D258" s="189"/>
      <c r="E258" s="190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247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9" t="s">
        <v>2698</v>
      </c>
      <c r="D259" s="189"/>
      <c r="E259" s="190">
        <v>104.97199999999999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247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x14ac:dyDescent="0.2">
      <c r="A260" s="3"/>
      <c r="B260" s="4"/>
      <c r="C260" s="186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AE260">
        <v>15</v>
      </c>
      <c r="AF260">
        <v>21</v>
      </c>
      <c r="AG260" t="s">
        <v>183</v>
      </c>
    </row>
    <row r="261" spans="1:60" x14ac:dyDescent="0.2">
      <c r="A261" s="153"/>
      <c r="B261" s="154" t="s">
        <v>29</v>
      </c>
      <c r="C261" s="187"/>
      <c r="D261" s="155"/>
      <c r="E261" s="156"/>
      <c r="F261" s="156"/>
      <c r="G261" s="182">
        <f>G8+G75+G109+G140+G167+G175+G191+G195+G207+G214+G220+G235+G240</f>
        <v>351764.32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f>SUMIF(L7:L259,AE260,G7:G259)</f>
        <v>0</v>
      </c>
      <c r="AF261">
        <f>SUMIF(L7:L259,AF260,G7:G259)</f>
        <v>351764.31999999995</v>
      </c>
      <c r="AG261" t="s">
        <v>235</v>
      </c>
    </row>
    <row r="262" spans="1:60" x14ac:dyDescent="0.2">
      <c r="C262" s="188"/>
      <c r="D262" s="10"/>
      <c r="AG262" t="s">
        <v>236</v>
      </c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40EpS6namnJE6OJFjoNIW1a/Z+NiwU6xe7D9CT8ltDff+FV5zJ70CwIjQPdiO40OxuFUc4Z6LcPj0vw9nBaw==" saltValue="CKvJBlpmAJoowCHvBZj5ZA==" spinCount="100000" sheet="1"/>
  <mergeCells count="47">
    <mergeCell ref="C15:G15"/>
    <mergeCell ref="A1:G1"/>
    <mergeCell ref="C2:G2"/>
    <mergeCell ref="C3:G3"/>
    <mergeCell ref="C4:G4"/>
    <mergeCell ref="C10:G10"/>
    <mergeCell ref="C84:G84"/>
    <mergeCell ref="C20:G20"/>
    <mergeCell ref="C25:G25"/>
    <mergeCell ref="C30:G30"/>
    <mergeCell ref="C34:G34"/>
    <mergeCell ref="C41:G41"/>
    <mergeCell ref="C45:G45"/>
    <mergeCell ref="C46:G46"/>
    <mergeCell ref="C51:G51"/>
    <mergeCell ref="C56:G56"/>
    <mergeCell ref="C66:G66"/>
    <mergeCell ref="C83:G83"/>
    <mergeCell ref="C148:G148"/>
    <mergeCell ref="C88:G88"/>
    <mergeCell ref="C93:G93"/>
    <mergeCell ref="C94:G94"/>
    <mergeCell ref="C99:G99"/>
    <mergeCell ref="C111:G111"/>
    <mergeCell ref="C112:G112"/>
    <mergeCell ref="C113:G113"/>
    <mergeCell ref="C118:G118"/>
    <mergeCell ref="C125:G125"/>
    <mergeCell ref="C128:G128"/>
    <mergeCell ref="C145:G145"/>
    <mergeCell ref="C209:G209"/>
    <mergeCell ref="C153:G153"/>
    <mergeCell ref="C169:G169"/>
    <mergeCell ref="C170:G170"/>
    <mergeCell ref="C171:G171"/>
    <mergeCell ref="C177:G177"/>
    <mergeCell ref="C182:G182"/>
    <mergeCell ref="C183:G183"/>
    <mergeCell ref="C184:G184"/>
    <mergeCell ref="C185:G185"/>
    <mergeCell ref="C197:G197"/>
    <mergeCell ref="C201:G201"/>
    <mergeCell ref="C212:G212"/>
    <mergeCell ref="C216:G216"/>
    <mergeCell ref="C231:G231"/>
    <mergeCell ref="C237:G237"/>
    <mergeCell ref="C242:G2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237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59</v>
      </c>
      <c r="C3" s="265" t="s">
        <v>60</v>
      </c>
      <c r="D3" s="266"/>
      <c r="E3" s="266"/>
      <c r="F3" s="266"/>
      <c r="G3" s="267"/>
      <c r="AC3" s="124" t="s">
        <v>170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60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123</v>
      </c>
      <c r="C8" s="183" t="s">
        <v>124</v>
      </c>
      <c r="D8" s="163"/>
      <c r="E8" s="164"/>
      <c r="F8" s="165"/>
      <c r="G8" s="165">
        <f>SUMIF(AG9:AG9,"&lt;&gt;NOR",G9:G9)</f>
        <v>293737.03000000003</v>
      </c>
      <c r="H8" s="165"/>
      <c r="I8" s="165">
        <f>SUM(I9:I9)</f>
        <v>0</v>
      </c>
      <c r="J8" s="165"/>
      <c r="K8" s="165">
        <f>SUM(K9:K9)</f>
        <v>293737.03000000003</v>
      </c>
      <c r="L8" s="165"/>
      <c r="M8" s="165">
        <f>SUM(M9:M9)</f>
        <v>355421.8063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X8" s="160"/>
      <c r="AG8" t="s">
        <v>197</v>
      </c>
    </row>
    <row r="9" spans="1:60" outlineLevel="1" x14ac:dyDescent="0.2">
      <c r="A9" s="167">
        <v>1</v>
      </c>
      <c r="B9" s="168" t="s">
        <v>2699</v>
      </c>
      <c r="C9" s="184" t="s">
        <v>2700</v>
      </c>
      <c r="D9" s="169" t="s">
        <v>1662</v>
      </c>
      <c r="E9" s="170">
        <v>1</v>
      </c>
      <c r="F9" s="171">
        <v>293737.03000000003</v>
      </c>
      <c r="G9" s="172">
        <f>ROUND(E9*F9,2)</f>
        <v>293737.03000000003</v>
      </c>
      <c r="H9" s="171">
        <v>0</v>
      </c>
      <c r="I9" s="172">
        <f>ROUND(E9*H9,2)</f>
        <v>0</v>
      </c>
      <c r="J9" s="171">
        <v>293737.03000000003</v>
      </c>
      <c r="K9" s="172">
        <f>ROUND(E9*J9,2)</f>
        <v>293737.03000000003</v>
      </c>
      <c r="L9" s="172">
        <v>21</v>
      </c>
      <c r="M9" s="172">
        <f>G9*(1+L9/100)</f>
        <v>355421.8063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438</v>
      </c>
      <c r="T9" s="173" t="s">
        <v>202</v>
      </c>
      <c r="U9" s="159">
        <v>0</v>
      </c>
      <c r="V9" s="159">
        <f>ROUND(E9*U9,2)</f>
        <v>0</v>
      </c>
      <c r="W9" s="159"/>
      <c r="X9" s="159" t="s">
        <v>242</v>
      </c>
      <c r="Y9" s="150"/>
      <c r="Z9" s="150"/>
      <c r="AA9" s="150"/>
      <c r="AB9" s="150"/>
      <c r="AC9" s="150"/>
      <c r="AD9" s="150"/>
      <c r="AE9" s="150"/>
      <c r="AF9" s="150"/>
      <c r="AG9" s="150" t="s">
        <v>243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153"/>
      <c r="B11" s="154" t="s">
        <v>29</v>
      </c>
      <c r="C11" s="187"/>
      <c r="D11" s="155"/>
      <c r="E11" s="156"/>
      <c r="F11" s="156"/>
      <c r="G11" s="182">
        <f>G8</f>
        <v>293737.03000000003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293737.03000000003</v>
      </c>
      <c r="AG11" t="s">
        <v>235</v>
      </c>
    </row>
    <row r="12" spans="1:60" x14ac:dyDescent="0.2">
      <c r="C12" s="188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NO3X6zPPrVpdUWSO80DquUslNJ7RVIFoqleDgsFd+OVErSJIeESHuYceezf/Ys+C81hIqN+NvMdMZWr2b0CqA==" saltValue="Zsu6ES7nBI5ylO3E7wU+Q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237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61</v>
      </c>
      <c r="C3" s="265" t="s">
        <v>62</v>
      </c>
      <c r="D3" s="266"/>
      <c r="E3" s="266"/>
      <c r="F3" s="266"/>
      <c r="G3" s="267"/>
      <c r="AC3" s="124" t="s">
        <v>170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62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157</v>
      </c>
      <c r="C8" s="183" t="s">
        <v>158</v>
      </c>
      <c r="D8" s="163"/>
      <c r="E8" s="164"/>
      <c r="F8" s="165"/>
      <c r="G8" s="165">
        <f>SUMIF(AG9:AG9,"&lt;&gt;NOR",G9:G9)</f>
        <v>336895.86</v>
      </c>
      <c r="H8" s="165"/>
      <c r="I8" s="165">
        <f>SUM(I9:I9)</f>
        <v>0</v>
      </c>
      <c r="J8" s="165"/>
      <c r="K8" s="165">
        <f>SUM(K9:K9)</f>
        <v>336895.86</v>
      </c>
      <c r="L8" s="165"/>
      <c r="M8" s="165">
        <f>SUM(M9:M9)</f>
        <v>407643.99059999996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X8" s="160"/>
      <c r="AG8" t="s">
        <v>197</v>
      </c>
    </row>
    <row r="9" spans="1:60" outlineLevel="1" x14ac:dyDescent="0.2">
      <c r="A9" s="167">
        <v>1</v>
      </c>
      <c r="B9" s="168" t="s">
        <v>2433</v>
      </c>
      <c r="C9" s="184" t="s">
        <v>2701</v>
      </c>
      <c r="D9" s="169" t="s">
        <v>1662</v>
      </c>
      <c r="E9" s="170">
        <v>1</v>
      </c>
      <c r="F9" s="171">
        <v>336895.86</v>
      </c>
      <c r="G9" s="172">
        <f>ROUND(E9*F9,2)</f>
        <v>336895.86</v>
      </c>
      <c r="H9" s="171">
        <v>0</v>
      </c>
      <c r="I9" s="172">
        <f>ROUND(E9*H9,2)</f>
        <v>0</v>
      </c>
      <c r="J9" s="171">
        <v>336895.86</v>
      </c>
      <c r="K9" s="172">
        <f>ROUND(E9*J9,2)</f>
        <v>336895.86</v>
      </c>
      <c r="L9" s="172">
        <v>21</v>
      </c>
      <c r="M9" s="172">
        <f>G9*(1+L9/100)</f>
        <v>407643.99059999996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438</v>
      </c>
      <c r="T9" s="173" t="s">
        <v>202</v>
      </c>
      <c r="U9" s="159">
        <v>0</v>
      </c>
      <c r="V9" s="159">
        <f>ROUND(E9*U9,2)</f>
        <v>0</v>
      </c>
      <c r="W9" s="159"/>
      <c r="X9" s="159" t="s">
        <v>242</v>
      </c>
      <c r="Y9" s="150"/>
      <c r="Z9" s="150"/>
      <c r="AA9" s="150"/>
      <c r="AB9" s="150"/>
      <c r="AC9" s="150"/>
      <c r="AD9" s="150"/>
      <c r="AE9" s="150"/>
      <c r="AF9" s="150"/>
      <c r="AG9" s="150" t="s">
        <v>243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153"/>
      <c r="B11" s="154" t="s">
        <v>29</v>
      </c>
      <c r="C11" s="187"/>
      <c r="D11" s="155"/>
      <c r="E11" s="156"/>
      <c r="F11" s="156"/>
      <c r="G11" s="182">
        <f>G8</f>
        <v>336895.86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336895.86</v>
      </c>
      <c r="AG11" t="s">
        <v>235</v>
      </c>
    </row>
    <row r="12" spans="1:60" x14ac:dyDescent="0.2">
      <c r="C12" s="188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DFQbMBsYvwk5HzRDvFZ3gNq6CfrfwGsMdrGp17umt33X9+Gb9/OVIx65uiZCXv5b8QEUecUrtKnumsLGWCWNA==" saltValue="Ai72yZYZ1ZcUHm3HSmDH3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237</v>
      </c>
      <c r="B1" s="264"/>
      <c r="C1" s="264"/>
      <c r="D1" s="264"/>
      <c r="E1" s="264"/>
      <c r="F1" s="264"/>
      <c r="G1" s="264"/>
      <c r="AG1" t="s">
        <v>169</v>
      </c>
    </row>
    <row r="2" spans="1:60" ht="24.95" customHeight="1" x14ac:dyDescent="0.2">
      <c r="A2" s="142" t="s">
        <v>7</v>
      </c>
      <c r="B2" s="49" t="s">
        <v>43</v>
      </c>
      <c r="C2" s="265" t="s">
        <v>44</v>
      </c>
      <c r="D2" s="266"/>
      <c r="E2" s="266"/>
      <c r="F2" s="266"/>
      <c r="G2" s="267"/>
      <c r="AG2" t="s">
        <v>170</v>
      </c>
    </row>
    <row r="3" spans="1:60" ht="24.95" customHeight="1" x14ac:dyDescent="0.2">
      <c r="A3" s="142" t="s">
        <v>8</v>
      </c>
      <c r="B3" s="49" t="s">
        <v>63</v>
      </c>
      <c r="C3" s="265" t="s">
        <v>64</v>
      </c>
      <c r="D3" s="266"/>
      <c r="E3" s="266"/>
      <c r="F3" s="266"/>
      <c r="G3" s="267"/>
      <c r="AC3" s="124" t="s">
        <v>170</v>
      </c>
      <c r="AG3" t="s">
        <v>173</v>
      </c>
    </row>
    <row r="4" spans="1:60" ht="24.95" customHeight="1" x14ac:dyDescent="0.2">
      <c r="A4" s="143" t="s">
        <v>9</v>
      </c>
      <c r="B4" s="144" t="s">
        <v>52</v>
      </c>
      <c r="C4" s="268" t="s">
        <v>64</v>
      </c>
      <c r="D4" s="269"/>
      <c r="E4" s="269"/>
      <c r="F4" s="269"/>
      <c r="G4" s="270"/>
      <c r="AG4" t="s">
        <v>174</v>
      </c>
    </row>
    <row r="5" spans="1:60" x14ac:dyDescent="0.2">
      <c r="D5" s="10"/>
    </row>
    <row r="6" spans="1:60" ht="38.25" x14ac:dyDescent="0.2">
      <c r="A6" s="146" t="s">
        <v>175</v>
      </c>
      <c r="B6" s="148" t="s">
        <v>176</v>
      </c>
      <c r="C6" s="148" t="s">
        <v>177</v>
      </c>
      <c r="D6" s="147" t="s">
        <v>178</v>
      </c>
      <c r="E6" s="146" t="s">
        <v>179</v>
      </c>
      <c r="F6" s="145" t="s">
        <v>180</v>
      </c>
      <c r="G6" s="146" t="s">
        <v>29</v>
      </c>
      <c r="H6" s="149" t="s">
        <v>30</v>
      </c>
      <c r="I6" s="149" t="s">
        <v>181</v>
      </c>
      <c r="J6" s="149" t="s">
        <v>31</v>
      </c>
      <c r="K6" s="149" t="s">
        <v>182</v>
      </c>
      <c r="L6" s="149" t="s">
        <v>183</v>
      </c>
      <c r="M6" s="149" t="s">
        <v>184</v>
      </c>
      <c r="N6" s="149" t="s">
        <v>185</v>
      </c>
      <c r="O6" s="149" t="s">
        <v>186</v>
      </c>
      <c r="P6" s="149" t="s">
        <v>187</v>
      </c>
      <c r="Q6" s="149" t="s">
        <v>188</v>
      </c>
      <c r="R6" s="149" t="s">
        <v>189</v>
      </c>
      <c r="S6" s="149" t="s">
        <v>190</v>
      </c>
      <c r="T6" s="149" t="s">
        <v>191</v>
      </c>
      <c r="U6" s="149" t="s">
        <v>192</v>
      </c>
      <c r="V6" s="149" t="s">
        <v>193</v>
      </c>
      <c r="W6" s="149" t="s">
        <v>194</v>
      </c>
      <c r="X6" s="149" t="s">
        <v>195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196</v>
      </c>
      <c r="B8" s="162" t="s">
        <v>159</v>
      </c>
      <c r="C8" s="183" t="s">
        <v>160</v>
      </c>
      <c r="D8" s="163"/>
      <c r="E8" s="164"/>
      <c r="F8" s="165"/>
      <c r="G8" s="165">
        <f>SUMIF(AG9:AG9,"&lt;&gt;NOR",G9:G9)</f>
        <v>100000</v>
      </c>
      <c r="H8" s="165"/>
      <c r="I8" s="165">
        <f>SUM(I9:I9)</f>
        <v>0</v>
      </c>
      <c r="J8" s="165"/>
      <c r="K8" s="165">
        <f>SUM(K9:K9)</f>
        <v>100000</v>
      </c>
      <c r="L8" s="165"/>
      <c r="M8" s="165">
        <f>SUM(M9:M9)</f>
        <v>121000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X8" s="160"/>
      <c r="AG8" t="s">
        <v>197</v>
      </c>
    </row>
    <row r="9" spans="1:60" outlineLevel="1" x14ac:dyDescent="0.2">
      <c r="A9" s="167">
        <v>1</v>
      </c>
      <c r="B9" s="168" t="s">
        <v>2702</v>
      </c>
      <c r="C9" s="184" t="s">
        <v>2703</v>
      </c>
      <c r="D9" s="169" t="s">
        <v>1662</v>
      </c>
      <c r="E9" s="170">
        <v>1</v>
      </c>
      <c r="F9" s="171">
        <v>100000</v>
      </c>
      <c r="G9" s="172">
        <f>ROUND(E9*F9,2)</f>
        <v>100000</v>
      </c>
      <c r="H9" s="171">
        <v>0</v>
      </c>
      <c r="I9" s="172">
        <f>ROUND(E9*H9,2)</f>
        <v>0</v>
      </c>
      <c r="J9" s="171">
        <v>100000</v>
      </c>
      <c r="K9" s="172">
        <f>ROUND(E9*J9,2)</f>
        <v>100000</v>
      </c>
      <c r="L9" s="172">
        <v>21</v>
      </c>
      <c r="M9" s="172">
        <f>G9*(1+L9/100)</f>
        <v>121000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438</v>
      </c>
      <c r="T9" s="173" t="s">
        <v>202</v>
      </c>
      <c r="U9" s="159">
        <v>0</v>
      </c>
      <c r="V9" s="159">
        <f>ROUND(E9*U9,2)</f>
        <v>0</v>
      </c>
      <c r="W9" s="159"/>
      <c r="X9" s="159" t="s">
        <v>242</v>
      </c>
      <c r="Y9" s="150"/>
      <c r="Z9" s="150"/>
      <c r="AA9" s="150"/>
      <c r="AB9" s="150"/>
      <c r="AC9" s="150"/>
      <c r="AD9" s="150"/>
      <c r="AE9" s="150"/>
      <c r="AF9" s="150"/>
      <c r="AG9" s="150" t="s">
        <v>243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153"/>
      <c r="B11" s="154" t="s">
        <v>29</v>
      </c>
      <c r="C11" s="187"/>
      <c r="D11" s="155"/>
      <c r="E11" s="156"/>
      <c r="F11" s="156"/>
      <c r="G11" s="182">
        <f>G8</f>
        <v>100000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100000</v>
      </c>
      <c r="AG11" t="s">
        <v>235</v>
      </c>
    </row>
    <row r="12" spans="1:60" x14ac:dyDescent="0.2">
      <c r="C12" s="188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OzYjpGIVAswCy69PnVHM7nK6xRV9JOWAtkC3aHSrv2dcYrav9Fb2iyMddF7T4FVu1r8Jc6dtOoRxUPxF9dNQ==" saltValue="tuE9VYf1GdrRSve8GMHfy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1 Naklady</vt:lpstr>
      <vt:lpstr>SO 101 1 Pol</vt:lpstr>
      <vt:lpstr>SO 201 1 Pol</vt:lpstr>
      <vt:lpstr>SO 301 1 Pol</vt:lpstr>
      <vt:lpstr>SO 401 1 Pol</vt:lpstr>
      <vt:lpstr>SO 402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1 Naklady'!Názvy_tisku</vt:lpstr>
      <vt:lpstr>'SO 101 1 Pol'!Názvy_tisku</vt:lpstr>
      <vt:lpstr>'SO 201 1 Pol'!Názvy_tisku</vt:lpstr>
      <vt:lpstr>'SO 301 1 Pol'!Názvy_tisku</vt:lpstr>
      <vt:lpstr>'SO 401 1 Pol'!Názvy_tisku</vt:lpstr>
      <vt:lpstr>'SO 402 1 Pol'!Názvy_tisku</vt:lpstr>
      <vt:lpstr>oadresa</vt:lpstr>
      <vt:lpstr>Stavba!Objednatel</vt:lpstr>
      <vt:lpstr>Stavba!Objekt</vt:lpstr>
      <vt:lpstr>'SO 000 1 Naklady'!Oblast_tisku</vt:lpstr>
      <vt:lpstr>'SO 101 1 Pol'!Oblast_tisku</vt:lpstr>
      <vt:lpstr>'SO 201 1 Pol'!Oblast_tisku</vt:lpstr>
      <vt:lpstr>'SO 301 1 Pol'!Oblast_tisku</vt:lpstr>
      <vt:lpstr>'SO 401 1 Pol'!Oblast_tisku</vt:lpstr>
      <vt:lpstr>'SO 402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PK</cp:lastModifiedBy>
  <cp:lastPrinted>2021-04-06T11:34:48Z</cp:lastPrinted>
  <dcterms:created xsi:type="dcterms:W3CDTF">2009-04-08T07:15:50Z</dcterms:created>
  <dcterms:modified xsi:type="dcterms:W3CDTF">2021-04-06T11:41:00Z</dcterms:modified>
</cp:coreProperties>
</file>