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7365" activeTab="0"/>
  </bookViews>
  <sheets>
    <sheet name="Rekapitulace" sheetId="1" r:id="rId1"/>
    <sheet name="Rozpočet" sheetId="2" r:id="rId2"/>
  </sheets>
  <definedNames>
    <definedName name="_xlnm.Print_Titles" localSheetId="1">'Rozpočet'!$1:$1</definedName>
    <definedName name="_xlnm.Print_Area" localSheetId="1">'Rozpočet'!$C$1:$W$69</definedName>
  </definedNames>
  <calcPr fullCalcOnLoad="1"/>
</workbook>
</file>

<file path=xl/sharedStrings.xml><?xml version="1.0" encoding="utf-8"?>
<sst xmlns="http://schemas.openxmlformats.org/spreadsheetml/2006/main" count="726" uniqueCount="244">
  <si>
    <t>Věta</t>
  </si>
  <si>
    <t>Název</t>
  </si>
  <si>
    <t>Format</t>
  </si>
  <si>
    <t>Akce</t>
  </si>
  <si>
    <t>Projekt</t>
  </si>
  <si>
    <t>Investor</t>
  </si>
  <si>
    <t/>
  </si>
  <si>
    <t>A. č.</t>
  </si>
  <si>
    <t>Vypracoval</t>
  </si>
  <si>
    <t>Kontroloval</t>
  </si>
  <si>
    <t>Datum</t>
  </si>
  <si>
    <t>Zpracovatel</t>
  </si>
  <si>
    <t>CÚ</t>
  </si>
  <si>
    <t>Poznámka</t>
  </si>
  <si>
    <t>Uvedené ceny nezahrnují daň z přidané hodnoty</t>
  </si>
  <si>
    <t>19</t>
  </si>
  <si>
    <t>5</t>
  </si>
  <si>
    <t>Zařazení</t>
  </si>
  <si>
    <t>Vzorec</t>
  </si>
  <si>
    <t>Hodnoty</t>
  </si>
  <si>
    <t>Pozice</t>
  </si>
  <si>
    <t>Mj</t>
  </si>
  <si>
    <t>Počet</t>
  </si>
  <si>
    <t>Materiál</t>
  </si>
  <si>
    <t>Materiál celkem</t>
  </si>
  <si>
    <t>DM</t>
  </si>
  <si>
    <t>Montáž</t>
  </si>
  <si>
    <t>Montáž celkem</t>
  </si>
  <si>
    <t>Cena</t>
  </si>
  <si>
    <t>Cena celkem</t>
  </si>
  <si>
    <t>Hmotnost</t>
  </si>
  <si>
    <t>Hmotnost celkem</t>
  </si>
  <si>
    <t>Poznámka 1</t>
  </si>
  <si>
    <t>Poznámka 2</t>
  </si>
  <si>
    <t>Poznámka 3</t>
  </si>
  <si>
    <t>14-A-1</t>
  </si>
  <si>
    <t>1 - Zemní práce</t>
  </si>
  <si>
    <t>000000|bfebff|T|2</t>
  </si>
  <si>
    <t>HLOUBENÍ RÝH ŠÍŘKY DO 200 cm</t>
  </si>
  <si>
    <t>P12=19|P13=19</t>
  </si>
  <si>
    <t>v hor. 3 do 100 m3</t>
  </si>
  <si>
    <t>m3</t>
  </si>
  <si>
    <t>PŘÍPLATEK ZA LEPIVOST</t>
  </si>
  <si>
    <t>hloubení rýh 200 cm v hor. 3</t>
  </si>
  <si>
    <t>SVISLÉ PŘEMÍSTĚNÍ VÝKOPKU</t>
  </si>
  <si>
    <t>z hor. 1-4 do 2,5 m</t>
  </si>
  <si>
    <t>VODOROVNÉ PŘEMÍSTĚNÍ VÝKOPKU</t>
  </si>
  <si>
    <t>z hor. 1-4 do 50 m</t>
  </si>
  <si>
    <t>z hor. 1-4 do 5000 m</t>
  </si>
  <si>
    <t>ZÁSYP JAM, RÝH, ŠACHET</t>
  </si>
  <si>
    <t>se zhutněním</t>
  </si>
  <si>
    <t>OBSYP POTRUBÍ</t>
  </si>
  <si>
    <t>PÍSEK KOPANÝ</t>
  </si>
  <si>
    <t>na obsyp potrubí</t>
  </si>
  <si>
    <t>LOŽE POD POTRUBÍ</t>
  </si>
  <si>
    <t>14-Z-1</t>
  </si>
  <si>
    <t>1 - Zemní práce - celkem</t>
  </si>
  <si>
    <t>2-A-13</t>
  </si>
  <si>
    <t>827 - Přípojka vody</t>
  </si>
  <si>
    <t>*</t>
  </si>
  <si>
    <t>2500-286</t>
  </si>
  <si>
    <t>POTRUBÍ Z TRUBEK PLASTOVÝCH</t>
  </si>
  <si>
    <t>2500-287</t>
  </si>
  <si>
    <t>X</t>
  </si>
  <si>
    <t>m</t>
  </si>
  <si>
    <t>V materiálu</t>
  </si>
  <si>
    <t>1303-116</t>
  </si>
  <si>
    <t>2500-802</t>
  </si>
  <si>
    <t>TLAKOVÉ ZKOUŠKY</t>
  </si>
  <si>
    <t>uPMONT=-3,00|uCOLOR=0,00|uTIME=0,00|uHMAT=100,00|*uPRICE=24,10|uNAME=|uIZOL=0,00|uTYPE=do DN 50|uUNIT=m|P12=19|uWEIGHT=0,18|P1=3,00|P2=1|uPRICE1=0,00|P13=19</t>
  </si>
  <si>
    <t>2500-804</t>
  </si>
  <si>
    <t>3005-37</t>
  </si>
  <si>
    <t>PŘESUN HMOT PRO</t>
  </si>
  <si>
    <t>3005-38</t>
  </si>
  <si>
    <t>uPMONT=-11,00|uTIME=0,00|*uPRICE=331,00|uNAME=|uTYPE=do 6 m|uUNIT=t|P12=19|uWEIGHT=0,00|P2=1|uPRICE1=|P13=19</t>
  </si>
  <si>
    <t>3005-40</t>
  </si>
  <si>
    <t>t</t>
  </si>
  <si>
    <t>Přesun</t>
  </si>
  <si>
    <t>2-Z-13</t>
  </si>
  <si>
    <t>15-A-2</t>
  </si>
  <si>
    <t>789 - HZS</t>
  </si>
  <si>
    <t>3003-7</t>
  </si>
  <si>
    <t>uPMONT=-1,00|uTIME=0,00|uHMAT=100,00|*uPRICE=190,00|uNAME=|uTYPE=..|uUNIT=hod|P12=19|uWEIGHT=0,000000|P1=1,00|P2=1|uPRICE1=0,00|P13=19</t>
  </si>
  <si>
    <t>3003-8</t>
  </si>
  <si>
    <t>kpl</t>
  </si>
  <si>
    <t>Není</t>
  </si>
  <si>
    <t>NEZMĚŘ. STAVEBNÍ PRÁCE</t>
  </si>
  <si>
    <t>uPMONT=-1,00|uTIME=0,00|uHMAT=100,00|*uPRICE=190,00|uNAME=|uTYPE=..|uUNIT=hod|P12=19|uWEIGHT=0,000000|P1=2,00|P2=1|uPRICE1=0,00|P13=19</t>
  </si>
  <si>
    <t>stavební  práce při montáži</t>
  </si>
  <si>
    <t>hod</t>
  </si>
  <si>
    <t>3003-5</t>
  </si>
  <si>
    <t>ZAMĚŘENÍ GEODETICKÉ</t>
  </si>
  <si>
    <t>3003-6</t>
  </si>
  <si>
    <t>15-Z-2</t>
  </si>
  <si>
    <t>789 - HZS - celkem</t>
  </si>
  <si>
    <t>Název - kopie</t>
  </si>
  <si>
    <t>Hodnota A</t>
  </si>
  <si>
    <t>Hodnota B</t>
  </si>
  <si>
    <t>Hodnota A - výpočet</t>
  </si>
  <si>
    <t>Hodnota B - výpočet</t>
  </si>
  <si>
    <t>Desetinná místa</t>
  </si>
  <si>
    <t>Základní náklady</t>
  </si>
  <si>
    <t>000000|e0fee0|T|1</t>
  </si>
  <si>
    <t>Dodávka a montáž</t>
  </si>
  <si>
    <t>&lt;1-13:ASUM&gt; + &lt;1-13:BSUM&gt;</t>
  </si>
  <si>
    <t>0</t>
  </si>
  <si>
    <t>Zemní práce</t>
  </si>
  <si>
    <t>&lt;14:ASUM&gt; + &lt;14:BSUM&gt;</t>
  </si>
  <si>
    <t>Hodinové zůčtovací sazby</t>
  </si>
  <si>
    <t>&lt;15:ASUM&gt; + &lt;15:BSUM&gt;</t>
  </si>
  <si>
    <t>Demontáže</t>
  </si>
  <si>
    <t>&lt;16:ASUM&gt; + &lt;16:BSUM&gt;</t>
  </si>
  <si>
    <t>Základní náklady celkem</t>
  </si>
  <si>
    <t>[1A] + [2A] + [3A] + [4A]</t>
  </si>
  <si>
    <t>Vedlejší náklady</t>
  </si>
  <si>
    <t>GZS 0,00% ze základních nákladů celkem</t>
  </si>
  <si>
    <t>GZS {27}% ze základních nákladů celkem</t>
  </si>
  <si>
    <t>[10B] * {27} / 100</t>
  </si>
  <si>
    <t>Provozní vlivy 0,00% ze zákl. nákl.celkem</t>
  </si>
  <si>
    <t>Provozní vlivy {28}% ze zákl. nákl.celkem</t>
  </si>
  <si>
    <t>[10B] * {28} / 100</t>
  </si>
  <si>
    <t>Vedlejší náklady celkem</t>
  </si>
  <si>
    <t>[20B] + [21B]</t>
  </si>
  <si>
    <t>Kompletační činnost</t>
  </si>
  <si>
    <t>{29} * {32} * ([10B] * {31})^{30}</t>
  </si>
  <si>
    <t>Náklady celkem</t>
  </si>
  <si>
    <t>[10B] + [22B] + [30B]</t>
  </si>
  <si>
    <t>Základ a hodnota DPH {100}%</t>
  </si>
  <si>
    <t>&lt;1-16:([ASUM]+{P12={100}}*0)&gt; + &lt;1-16:([BSUM]+{P13={100}}*0)&gt; + [22B] + [30B]</t>
  </si>
  <si>
    <t>[40A] * {100} / 100</t>
  </si>
  <si>
    <t>Základ a hodnota DPH 5%</t>
  </si>
  <si>
    <t>Základ a hodnota DPH {101}%</t>
  </si>
  <si>
    <t>&lt;1-16:([ASUM]+{P12={101}}*0)&gt; + &lt;1-16:([BSUM]+{P13={101}}*0)&gt;</t>
  </si>
  <si>
    <t>[41A] * {101} / 100</t>
  </si>
  <si>
    <t>Náklady celkem s DPH</t>
  </si>
  <si>
    <t>[50B] + [40B] + [41B]</t>
  </si>
  <si>
    <t>Roční nárůst cen 0,00%</t>
  </si>
  <si>
    <t>Roční nárůst cen {33}%</t>
  </si>
  <si>
    <t>[50B] * {33} / 100</t>
  </si>
  <si>
    <t>Roční nárůst cen {34}%</t>
  </si>
  <si>
    <t>[50B] * {34} / 100</t>
  </si>
  <si>
    <t>/</t>
  </si>
  <si>
    <t>Součty odstavců</t>
  </si>
  <si>
    <t>Součty odstavců|Cena|Hmotnost
[kg]</t>
  </si>
  <si>
    <t>SECTIONS(1;2;3)&lt;#%SECTION%:ASUM&gt; + &lt;#%SECTION%:BSUM&gt;</t>
  </si>
  <si>
    <t>&lt;#%SECTION%:HSUM&gt;</t>
  </si>
  <si>
    <t>&lt;#1:ASUM&gt; + &lt;#1:BSUM&gt;</t>
  </si>
  <si>
    <t>&lt;#1:HSUM&gt;</t>
  </si>
  <si>
    <t>&lt;#13:ASUM&gt; + &lt;#13:BSUM&gt;</t>
  </si>
  <si>
    <t>&lt;#13:HSUM&gt;</t>
  </si>
  <si>
    <t>&lt;#2:ASUM&gt; + &lt;#2:BSUM&gt;</t>
  </si>
  <si>
    <t>&lt;#2:HSUM&gt;</t>
  </si>
  <si>
    <t>PRODUCERS()</t>
  </si>
  <si>
    <t>REKAPITULACE NÁKLADŮ v Kč</t>
  </si>
  <si>
    <t>ing. Trčka</t>
  </si>
  <si>
    <t>26.9.2005</t>
  </si>
  <si>
    <t>2005</t>
  </si>
  <si>
    <t>Uvedené ceny nezahrnují DPH</t>
  </si>
  <si>
    <t>1</t>
  </si>
  <si>
    <t>6</t>
  </si>
  <si>
    <t>7</t>
  </si>
  <si>
    <t>8</t>
  </si>
  <si>
    <t>9</t>
  </si>
  <si>
    <t>10</t>
  </si>
  <si>
    <t>11</t>
  </si>
  <si>
    <t>12</t>
  </si>
  <si>
    <t>13</t>
  </si>
  <si>
    <t>16</t>
  </si>
  <si>
    <t>17</t>
  </si>
  <si>
    <t>18</t>
  </si>
  <si>
    <t>20</t>
  </si>
  <si>
    <t>21</t>
  </si>
  <si>
    <t>23</t>
  </si>
  <si>
    <t>24</t>
  </si>
  <si>
    <t>25</t>
  </si>
  <si>
    <t>26</t>
  </si>
  <si>
    <t>27</t>
  </si>
  <si>
    <t>31</t>
  </si>
  <si>
    <t>32</t>
  </si>
  <si>
    <t>33</t>
  </si>
  <si>
    <t>39</t>
  </si>
  <si>
    <t>40</t>
  </si>
  <si>
    <t>45</t>
  </si>
  <si>
    <t>46</t>
  </si>
  <si>
    <t>48</t>
  </si>
  <si>
    <t>827 - Kanalizace - celkem</t>
  </si>
  <si>
    <t xml:space="preserve">827 - Kanalizace </t>
  </si>
  <si>
    <t>PVC SN 4</t>
  </si>
  <si>
    <t>MONTÁŽ TRUB PVC</t>
  </si>
  <si>
    <t>PLASTOVÁ ŠACHTA DN 400</t>
  </si>
  <si>
    <t>Vč. příslušenství a monráže</t>
  </si>
  <si>
    <t>kanalizace</t>
  </si>
  <si>
    <t>827 - Kanalizace</t>
  </si>
  <si>
    <t>kanalizace vč. skut. stavu</t>
  </si>
  <si>
    <t>PLASTOVÉ POTRUBÍ A OBJEKTY NA POTRUBÍ</t>
  </si>
  <si>
    <t>14</t>
  </si>
  <si>
    <t>15</t>
  </si>
  <si>
    <t>30</t>
  </si>
  <si>
    <t>DN 150</t>
  </si>
  <si>
    <t>49</t>
  </si>
  <si>
    <t>50</t>
  </si>
  <si>
    <t>54</t>
  </si>
  <si>
    <t>51</t>
  </si>
  <si>
    <t>52</t>
  </si>
  <si>
    <t>53</t>
  </si>
  <si>
    <t>55</t>
  </si>
  <si>
    <t>56</t>
  </si>
  <si>
    <t>57</t>
  </si>
  <si>
    <t>58</t>
  </si>
  <si>
    <t>Základ a hodnota DPH 21%</t>
  </si>
  <si>
    <t>NAPOJENÍ DO KANALIZACE</t>
  </si>
  <si>
    <t>napojení do stáv. kanalizace, osazení odbočky pro napoj.</t>
  </si>
  <si>
    <t>m2</t>
  </si>
  <si>
    <t>PAŽENÍ A ROZEPŘENÍ STĚN VÝKOPU</t>
  </si>
  <si>
    <t>ODSTRANĚNÍ PAŽENÍ STĚN RÝH</t>
  </si>
  <si>
    <t>Akumulační nádrž</t>
  </si>
  <si>
    <t>DN 50</t>
  </si>
  <si>
    <t>2020</t>
  </si>
  <si>
    <t>TVAROVKY PVC</t>
  </si>
  <si>
    <t>koleno DN 150</t>
  </si>
  <si>
    <t>ks</t>
  </si>
  <si>
    <r>
      <t xml:space="preserve">přípojka "S" - délka 31,5 m x </t>
    </r>
    <r>
      <rPr>
        <sz val="8"/>
        <color indexed="8"/>
        <rFont val="Symbol"/>
        <family val="1"/>
      </rPr>
      <t xml:space="preserve">f </t>
    </r>
    <r>
      <rPr>
        <sz val="8"/>
        <color indexed="8"/>
        <rFont val="Tahoma"/>
        <family val="2"/>
      </rPr>
      <t>hl 2 m x š 0,8 m = 50,40 m3</t>
    </r>
  </si>
  <si>
    <r>
      <t xml:space="preserve">kanalizace "S1" - délka 11,5 m x </t>
    </r>
    <r>
      <rPr>
        <sz val="8"/>
        <color indexed="8"/>
        <rFont val="Symbol"/>
        <family val="1"/>
      </rPr>
      <t xml:space="preserve">f </t>
    </r>
    <r>
      <rPr>
        <sz val="8"/>
        <color indexed="8"/>
        <rFont val="Tahoma"/>
        <family val="2"/>
      </rPr>
      <t>hl 1,4 m x š 0,8 m = 12,88 m3</t>
    </r>
  </si>
  <si>
    <r>
      <t xml:space="preserve">kanalizace "D" - délka 20 m x </t>
    </r>
    <r>
      <rPr>
        <sz val="8"/>
        <color indexed="8"/>
        <rFont val="Symbol"/>
        <family val="1"/>
      </rPr>
      <t xml:space="preserve">f </t>
    </r>
    <r>
      <rPr>
        <sz val="8"/>
        <color indexed="8"/>
        <rFont val="Tahoma"/>
        <family val="2"/>
      </rPr>
      <t>hl 1,3 m x š 0,8 m = 20,88 m3</t>
    </r>
  </si>
  <si>
    <r>
      <t xml:space="preserve">napojení "PD1-PS1" - délka 6 m x </t>
    </r>
    <r>
      <rPr>
        <sz val="8"/>
        <color indexed="8"/>
        <rFont val="Symbol"/>
        <family val="1"/>
      </rPr>
      <t xml:space="preserve">f </t>
    </r>
    <r>
      <rPr>
        <sz val="8"/>
        <color indexed="8"/>
        <rFont val="Tahoma"/>
        <family val="2"/>
      </rPr>
      <t>hl 1 m x š 0,6 m = 3,60 m3</t>
    </r>
  </si>
  <si>
    <r>
      <t xml:space="preserve">Akumulační nádrž -  </t>
    </r>
    <r>
      <rPr>
        <sz val="8"/>
        <color indexed="8"/>
        <rFont val="Symbol"/>
        <family val="1"/>
      </rPr>
      <t>f</t>
    </r>
    <r>
      <rPr>
        <sz val="8"/>
        <color indexed="8"/>
        <rFont val="Tahoma"/>
        <family val="2"/>
      </rPr>
      <t xml:space="preserve"> 1,8 m x hl. 2,2 m3 = 5,59 m3</t>
    </r>
  </si>
  <si>
    <r>
      <t xml:space="preserve">Lapol tuku -  </t>
    </r>
    <r>
      <rPr>
        <sz val="8"/>
        <color indexed="8"/>
        <rFont val="Symbol"/>
        <family val="1"/>
      </rPr>
      <t>f</t>
    </r>
    <r>
      <rPr>
        <sz val="8"/>
        <color indexed="8"/>
        <rFont val="Tahoma"/>
        <family val="2"/>
      </rPr>
      <t>2,5x2,15m = 10,55 m3</t>
    </r>
  </si>
  <si>
    <t>bez prohození sypaniny (69x0,3x0,8)</t>
  </si>
  <si>
    <t>ze štěrkopísku do 32 mm (69x0,1x0,8)</t>
  </si>
  <si>
    <t xml:space="preserve">pažící boxy hl. do 2,5 m </t>
  </si>
  <si>
    <t>DN 200</t>
  </si>
  <si>
    <t>odbočka 150/150/45</t>
  </si>
  <si>
    <t>napojovací sedlová odbočka DN 200</t>
  </si>
  <si>
    <t>do DN 200</t>
  </si>
  <si>
    <r>
      <t>plastová nádrž vel.</t>
    </r>
    <r>
      <rPr>
        <sz val="8"/>
        <color indexed="8"/>
        <rFont val="Symbol"/>
        <family val="1"/>
      </rPr>
      <t xml:space="preserve"> F </t>
    </r>
    <r>
      <rPr>
        <sz val="8"/>
        <color indexed="8"/>
        <rFont val="Tahoma"/>
        <family val="2"/>
      </rPr>
      <t>1,6m, v=2,2m, podklad. bet. deska</t>
    </r>
  </si>
  <si>
    <t>LAPOL TUKU</t>
  </si>
  <si>
    <t>bet. nádrž z prefa dílců, podkl. Bet. deska tl. 150mm</t>
  </si>
  <si>
    <t>přechod. skruž TBR 625/1000/600-1, lit. Poklop tř. D</t>
  </si>
  <si>
    <t>izol. proti zem. vl. D+M</t>
  </si>
  <si>
    <t>tl. 100 mm  D+M</t>
  </si>
  <si>
    <t>2/2021</t>
  </si>
  <si>
    <t>STAVEBNÍ ÚPRAVY ŠKOLY V SAZOVICÍCH</t>
  </si>
  <si>
    <t>SO 301 - KANALIZACE</t>
  </si>
  <si>
    <t>Obec Sazovice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</si>
</sst>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6">
    <font>
      <sz val="10"/>
      <name val="Arial"/>
      <family val="0"/>
    </font>
    <font>
      <sz val="8"/>
      <color indexed="8"/>
      <name val="Tahoma"/>
      <family val="2"/>
    </font>
    <font>
      <b/>
      <sz val="9"/>
      <color indexed="17"/>
      <name val="Tahoma"/>
      <family val="2"/>
    </font>
    <font>
      <b/>
      <sz val="11"/>
      <color indexed="8"/>
      <name val="Tahoma"/>
      <family val="2"/>
    </font>
    <font>
      <b/>
      <sz val="9"/>
      <color indexed="8"/>
      <name val="Tahoma"/>
      <family val="2"/>
    </font>
    <font>
      <b/>
      <sz val="16"/>
      <name val="Arial"/>
      <family val="2"/>
    </font>
    <font>
      <sz val="9"/>
      <color indexed="8"/>
      <name val="Tahoma"/>
      <family val="2"/>
    </font>
    <font>
      <sz val="8"/>
      <color indexed="8"/>
      <name val="Symbol"/>
      <family val="1"/>
    </font>
    <font>
      <b/>
      <sz val="10"/>
      <color indexed="8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8.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 horizontal="left"/>
    </xf>
    <xf numFmtId="49" fontId="2" fillId="34" borderId="10" xfId="0" applyNumberFormat="1" applyFont="1" applyFill="1" applyBorder="1" applyAlignment="1">
      <alignment horizontal="left"/>
    </xf>
    <xf numFmtId="49" fontId="1" fillId="35" borderId="10" xfId="0" applyNumberFormat="1" applyFont="1" applyFill="1" applyBorder="1" applyAlignment="1">
      <alignment horizontal="left"/>
    </xf>
    <xf numFmtId="49" fontId="3" fillId="36" borderId="10" xfId="0" applyNumberFormat="1" applyFont="1" applyFill="1" applyBorder="1" applyAlignment="1">
      <alignment horizontal="left"/>
    </xf>
    <xf numFmtId="4" fontId="3" fillId="36" borderId="10" xfId="0" applyNumberFormat="1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 horizontal="right"/>
    </xf>
    <xf numFmtId="49" fontId="4" fillId="33" borderId="10" xfId="0" applyNumberFormat="1" applyFont="1" applyFill="1" applyBorder="1" applyAlignment="1">
      <alignment horizontal="left"/>
    </xf>
    <xf numFmtId="4" fontId="4" fillId="33" borderId="10" xfId="0" applyNumberFormat="1" applyFont="1" applyFill="1" applyBorder="1" applyAlignment="1">
      <alignment horizontal="right"/>
    </xf>
    <xf numFmtId="4" fontId="4" fillId="33" borderId="10" xfId="0" applyNumberFormat="1" applyFont="1" applyFill="1" applyBorder="1" applyAlignment="1">
      <alignment horizontal="left"/>
    </xf>
    <xf numFmtId="4" fontId="1" fillId="35" borderId="10" xfId="0" applyNumberFormat="1" applyFont="1" applyFill="1" applyBorder="1" applyAlignment="1">
      <alignment horizontal="left"/>
    </xf>
    <xf numFmtId="4" fontId="4" fillId="34" borderId="10" xfId="0" applyNumberFormat="1" applyFont="1" applyFill="1" applyBorder="1" applyAlignment="1">
      <alignment horizontal="right"/>
    </xf>
    <xf numFmtId="49" fontId="4" fillId="34" borderId="10" xfId="0" applyNumberFormat="1" applyFont="1" applyFill="1" applyBorder="1" applyAlignment="1">
      <alignment horizontal="left"/>
    </xf>
    <xf numFmtId="49" fontId="4" fillId="34" borderId="10" xfId="0" applyNumberFormat="1" applyFont="1" applyFill="1" applyBorder="1" applyAlignment="1">
      <alignment horizontal="left" wrapText="1"/>
    </xf>
    <xf numFmtId="4" fontId="4" fillId="34" borderId="10" xfId="0" applyNumberFormat="1" applyFont="1" applyFill="1" applyBorder="1" applyAlignment="1">
      <alignment horizontal="center"/>
    </xf>
    <xf numFmtId="4" fontId="1" fillId="35" borderId="10" xfId="0" applyNumberFormat="1" applyFont="1" applyFill="1" applyBorder="1" applyAlignment="1">
      <alignment horizontal="center"/>
    </xf>
    <xf numFmtId="49" fontId="1" fillId="37" borderId="10" xfId="0" applyNumberFormat="1" applyFont="1" applyFill="1" applyBorder="1" applyAlignment="1">
      <alignment horizontal="left"/>
    </xf>
    <xf numFmtId="4" fontId="1" fillId="37" borderId="10" xfId="0" applyNumberFormat="1" applyFont="1" applyFill="1" applyBorder="1" applyAlignment="1">
      <alignment horizontal="left"/>
    </xf>
    <xf numFmtId="49" fontId="1" fillId="33" borderId="11" xfId="0" applyNumberFormat="1" applyFont="1" applyFill="1" applyBorder="1" applyAlignment="1">
      <alignment horizontal="left"/>
    </xf>
    <xf numFmtId="49" fontId="0" fillId="0" borderId="12" xfId="0" applyNumberFormat="1" applyBorder="1" applyAlignment="1">
      <alignment/>
    </xf>
    <xf numFmtId="49" fontId="2" fillId="34" borderId="13" xfId="0" applyNumberFormat="1" applyFont="1" applyFill="1" applyBorder="1" applyAlignment="1">
      <alignment horizontal="left"/>
    </xf>
    <xf numFmtId="49" fontId="0" fillId="0" borderId="0" xfId="0" applyNumberFormat="1" applyBorder="1" applyAlignment="1">
      <alignment/>
    </xf>
    <xf numFmtId="49" fontId="1" fillId="33" borderId="14" xfId="0" applyNumberFormat="1" applyFont="1" applyFill="1" applyBorder="1" applyAlignment="1">
      <alignment horizontal="left"/>
    </xf>
    <xf numFmtId="49" fontId="0" fillId="0" borderId="15" xfId="0" applyNumberFormat="1" applyBorder="1" applyAlignment="1">
      <alignment/>
    </xf>
    <xf numFmtId="49" fontId="2" fillId="34" borderId="16" xfId="0" applyNumberFormat="1" applyFont="1" applyFill="1" applyBorder="1" applyAlignment="1">
      <alignment horizontal="left"/>
    </xf>
    <xf numFmtId="49" fontId="2" fillId="34" borderId="17" xfId="0" applyNumberFormat="1" applyFont="1" applyFill="1" applyBorder="1" applyAlignment="1">
      <alignment horizontal="left"/>
    </xf>
    <xf numFmtId="4" fontId="1" fillId="33" borderId="18" xfId="0" applyNumberFormat="1" applyFont="1" applyFill="1" applyBorder="1" applyAlignment="1">
      <alignment horizontal="left"/>
    </xf>
    <xf numFmtId="4" fontId="4" fillId="34" borderId="18" xfId="0" applyNumberFormat="1" applyFont="1" applyFill="1" applyBorder="1" applyAlignment="1">
      <alignment horizontal="right"/>
    </xf>
    <xf numFmtId="4" fontId="1" fillId="35" borderId="18" xfId="0" applyNumberFormat="1" applyFont="1" applyFill="1" applyBorder="1" applyAlignment="1">
      <alignment horizontal="right"/>
    </xf>
    <xf numFmtId="4" fontId="3" fillId="36" borderId="18" xfId="0" applyNumberFormat="1" applyFont="1" applyFill="1" applyBorder="1" applyAlignment="1">
      <alignment horizontal="right"/>
    </xf>
    <xf numFmtId="49" fontId="1" fillId="33" borderId="19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left"/>
    </xf>
    <xf numFmtId="49" fontId="1" fillId="35" borderId="19" xfId="0" applyNumberFormat="1" applyFont="1" applyFill="1" applyBorder="1" applyAlignment="1">
      <alignment horizontal="left"/>
    </xf>
    <xf numFmtId="49" fontId="3" fillId="36" borderId="19" xfId="0" applyNumberFormat="1" applyFont="1" applyFill="1" applyBorder="1" applyAlignment="1">
      <alignment horizontal="left"/>
    </xf>
    <xf numFmtId="49" fontId="1" fillId="37" borderId="11" xfId="0" applyNumberFormat="1" applyFont="1" applyFill="1" applyBorder="1" applyAlignment="1">
      <alignment horizontal="left"/>
    </xf>
    <xf numFmtId="4" fontId="1" fillId="37" borderId="13" xfId="0" applyNumberFormat="1" applyFont="1" applyFill="1" applyBorder="1" applyAlignment="1">
      <alignment horizontal="left"/>
    </xf>
    <xf numFmtId="49" fontId="4" fillId="34" borderId="11" xfId="0" applyNumberFormat="1" applyFont="1" applyFill="1" applyBorder="1" applyAlignment="1">
      <alignment horizontal="left"/>
    </xf>
    <xf numFmtId="4" fontId="4" fillId="34" borderId="13" xfId="0" applyNumberFormat="1" applyFont="1" applyFill="1" applyBorder="1" applyAlignment="1">
      <alignment horizontal="right"/>
    </xf>
    <xf numFmtId="49" fontId="1" fillId="35" borderId="11" xfId="0" applyNumberFormat="1" applyFont="1" applyFill="1" applyBorder="1" applyAlignment="1">
      <alignment horizontal="left"/>
    </xf>
    <xf numFmtId="4" fontId="1" fillId="35" borderId="13" xfId="0" applyNumberFormat="1" applyFont="1" applyFill="1" applyBorder="1" applyAlignment="1">
      <alignment horizontal="right"/>
    </xf>
    <xf numFmtId="49" fontId="3" fillId="36" borderId="11" xfId="0" applyNumberFormat="1" applyFont="1" applyFill="1" applyBorder="1" applyAlignment="1">
      <alignment horizontal="left"/>
    </xf>
    <xf numFmtId="4" fontId="3" fillId="36" borderId="13" xfId="0" applyNumberFormat="1" applyFont="1" applyFill="1" applyBorder="1" applyAlignment="1">
      <alignment horizontal="right"/>
    </xf>
    <xf numFmtId="4" fontId="4" fillId="34" borderId="13" xfId="0" applyNumberFormat="1" applyFont="1" applyFill="1" applyBorder="1" applyAlignment="1">
      <alignment horizontal="center"/>
    </xf>
    <xf numFmtId="49" fontId="6" fillId="37" borderId="10" xfId="0" applyNumberFormat="1" applyFont="1" applyFill="1" applyBorder="1" applyAlignment="1">
      <alignment horizontal="left"/>
    </xf>
    <xf numFmtId="4" fontId="8" fillId="36" borderId="10" xfId="0" applyNumberFormat="1" applyFont="1" applyFill="1" applyBorder="1" applyAlignment="1">
      <alignment horizontal="right"/>
    </xf>
    <xf numFmtId="49" fontId="9" fillId="34" borderId="10" xfId="0" applyNumberFormat="1" applyFont="1" applyFill="1" applyBorder="1" applyAlignment="1">
      <alignment horizontal="left"/>
    </xf>
    <xf numFmtId="49" fontId="9" fillId="34" borderId="13" xfId="0" applyNumberFormat="1" applyFont="1" applyFill="1" applyBorder="1" applyAlignment="1">
      <alignment horizontal="left"/>
    </xf>
    <xf numFmtId="49" fontId="9" fillId="34" borderId="16" xfId="0" applyNumberFormat="1" applyFont="1" applyFill="1" applyBorder="1" applyAlignment="1">
      <alignment horizontal="left"/>
    </xf>
    <xf numFmtId="49" fontId="9" fillId="34" borderId="17" xfId="0" applyNumberFormat="1" applyFont="1" applyFill="1" applyBorder="1" applyAlignment="1">
      <alignment horizontal="left"/>
    </xf>
    <xf numFmtId="49" fontId="10" fillId="34" borderId="10" xfId="0" applyNumberFormat="1" applyFont="1" applyFill="1" applyBorder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 locked="0"/>
    </xf>
    <xf numFmtId="4" fontId="1" fillId="37" borderId="10" xfId="0" applyNumberFormat="1" applyFont="1" applyFill="1" applyBorder="1" applyAlignment="1" applyProtection="1">
      <alignment horizontal="left"/>
      <protection locked="0"/>
    </xf>
    <xf numFmtId="4" fontId="3" fillId="36" borderId="10" xfId="0" applyNumberFormat="1" applyFont="1" applyFill="1" applyBorder="1" applyAlignment="1" applyProtection="1">
      <alignment horizontal="right"/>
      <protection locked="0"/>
    </xf>
    <xf numFmtId="4" fontId="4" fillId="33" borderId="10" xfId="0" applyNumberFormat="1" applyFont="1" applyFill="1" applyBorder="1" applyAlignment="1" applyProtection="1">
      <alignment horizontal="right"/>
      <protection locked="0"/>
    </xf>
    <xf numFmtId="4" fontId="1" fillId="35" borderId="10" xfId="0" applyNumberFormat="1" applyFont="1" applyFill="1" applyBorder="1" applyAlignment="1" applyProtection="1">
      <alignment horizontal="right"/>
      <protection locked="0"/>
    </xf>
    <xf numFmtId="4" fontId="4" fillId="33" borderId="10" xfId="0" applyNumberFormat="1" applyFont="1" applyFill="1" applyBorder="1" applyAlignment="1" applyProtection="1">
      <alignment horizontal="left"/>
      <protection locked="0"/>
    </xf>
    <xf numFmtId="4" fontId="1" fillId="35" borderId="10" xfId="0" applyNumberFormat="1" applyFont="1" applyFill="1" applyBorder="1" applyAlignment="1" applyProtection="1">
      <alignment horizontal="left"/>
      <protection locked="0"/>
    </xf>
    <xf numFmtId="4" fontId="0" fillId="0" borderId="0" xfId="0" applyNumberFormat="1" applyAlignment="1" applyProtection="1">
      <alignment/>
      <protection locked="0"/>
    </xf>
    <xf numFmtId="49" fontId="11" fillId="34" borderId="10" xfId="0" applyNumberFormat="1" applyFont="1" applyFill="1" applyBorder="1" applyAlignment="1">
      <alignment horizontal="left"/>
    </xf>
    <xf numFmtId="49" fontId="5" fillId="34" borderId="20" xfId="0" applyNumberFormat="1" applyFont="1" applyFill="1" applyBorder="1" applyAlignment="1">
      <alignment horizontal="center" vertical="center"/>
    </xf>
    <xf numFmtId="49" fontId="5" fillId="34" borderId="21" xfId="0" applyNumberFormat="1" applyFont="1" applyFill="1" applyBorder="1" applyAlignment="1">
      <alignment horizontal="center" vertical="center"/>
    </xf>
    <xf numFmtId="49" fontId="5" fillId="34" borderId="22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B1">
      <selection activeCell="B4" sqref="B4"/>
    </sheetView>
  </sheetViews>
  <sheetFormatPr defaultColWidth="9.140625" defaultRowHeight="12.75"/>
  <cols>
    <col min="1" max="1" width="7.7109375" style="1" hidden="1" customWidth="1"/>
    <col min="2" max="2" width="41.28125" style="2" customWidth="1"/>
    <col min="3" max="3" width="30.140625" style="2" hidden="1" customWidth="1"/>
    <col min="4" max="4" width="19.57421875" style="1" customWidth="1"/>
    <col min="5" max="5" width="18.57421875" style="1" customWidth="1"/>
    <col min="6" max="6" width="64.7109375" style="2" hidden="1" customWidth="1"/>
    <col min="7" max="7" width="26.421875" style="2" hidden="1" customWidth="1"/>
    <col min="8" max="8" width="11.8515625" style="2" hidden="1" customWidth="1"/>
    <col min="9" max="9" width="23.7109375" style="2" hidden="1" customWidth="1"/>
  </cols>
  <sheetData>
    <row r="1" spans="2:5" ht="33" customHeight="1" thickBot="1">
      <c r="B1" s="62" t="s">
        <v>153</v>
      </c>
      <c r="C1" s="63"/>
      <c r="D1" s="63"/>
      <c r="E1" s="64"/>
    </row>
    <row r="2" spans="2:5" ht="12.75">
      <c r="B2" s="20" t="s">
        <v>3</v>
      </c>
      <c r="C2" s="21"/>
      <c r="D2" s="51" t="s">
        <v>241</v>
      </c>
      <c r="E2" s="48"/>
    </row>
    <row r="3" spans="2:5" ht="12.75">
      <c r="B3" s="20" t="s">
        <v>4</v>
      </c>
      <c r="C3" s="23"/>
      <c r="D3" s="47" t="s">
        <v>242</v>
      </c>
      <c r="E3" s="48"/>
    </row>
    <row r="4" spans="2:5" ht="12.75">
      <c r="B4" s="20" t="s">
        <v>5</v>
      </c>
      <c r="C4" s="23"/>
      <c r="D4" s="61" t="s">
        <v>243</v>
      </c>
      <c r="E4" s="48"/>
    </row>
    <row r="5" spans="2:5" ht="13.5" thickBot="1">
      <c r="B5" s="24" t="s">
        <v>7</v>
      </c>
      <c r="C5" s="25"/>
      <c r="D5" s="26"/>
      <c r="E5" s="27" t="s">
        <v>6</v>
      </c>
    </row>
    <row r="6" spans="1:9" ht="12.75">
      <c r="A6" s="28" t="s">
        <v>0</v>
      </c>
      <c r="B6" s="36" t="s">
        <v>1</v>
      </c>
      <c r="C6" s="18" t="s">
        <v>95</v>
      </c>
      <c r="D6" s="19" t="s">
        <v>96</v>
      </c>
      <c r="E6" s="37" t="s">
        <v>97</v>
      </c>
      <c r="F6" s="32" t="s">
        <v>98</v>
      </c>
      <c r="G6" s="3" t="s">
        <v>99</v>
      </c>
      <c r="H6" s="3" t="s">
        <v>100</v>
      </c>
      <c r="I6" s="3" t="s">
        <v>2</v>
      </c>
    </row>
    <row r="7" spans="1:9" ht="12.75">
      <c r="A7" s="29">
        <v>101</v>
      </c>
      <c r="B7" s="38" t="s">
        <v>101</v>
      </c>
      <c r="C7" s="14" t="s">
        <v>101</v>
      </c>
      <c r="D7" s="13"/>
      <c r="E7" s="39"/>
      <c r="F7" s="33" t="s">
        <v>6</v>
      </c>
      <c r="G7" s="14" t="s">
        <v>6</v>
      </c>
      <c r="H7" s="14" t="s">
        <v>6</v>
      </c>
      <c r="I7" s="14" t="s">
        <v>102</v>
      </c>
    </row>
    <row r="8" spans="1:9" ht="12.75">
      <c r="A8" s="30">
        <v>1</v>
      </c>
      <c r="B8" s="40" t="s">
        <v>103</v>
      </c>
      <c r="C8" s="5" t="s">
        <v>103</v>
      </c>
      <c r="D8" s="8">
        <f>Rozpočet!O61</f>
        <v>157794.24</v>
      </c>
      <c r="E8" s="41"/>
      <c r="F8" s="34" t="s">
        <v>104</v>
      </c>
      <c r="G8" s="5" t="s">
        <v>6</v>
      </c>
      <c r="H8" s="5" t="s">
        <v>105</v>
      </c>
      <c r="I8" s="5" t="s">
        <v>6</v>
      </c>
    </row>
    <row r="9" spans="1:9" ht="12.75">
      <c r="A9" s="30">
        <v>2</v>
      </c>
      <c r="B9" s="40" t="s">
        <v>106</v>
      </c>
      <c r="C9" s="5" t="s">
        <v>106</v>
      </c>
      <c r="D9" s="8">
        <f>Rozpočet!O31</f>
        <v>116942.78499999996</v>
      </c>
      <c r="E9" s="41"/>
      <c r="F9" s="34" t="s">
        <v>107</v>
      </c>
      <c r="G9" s="5" t="s">
        <v>6</v>
      </c>
      <c r="H9" s="5" t="s">
        <v>105</v>
      </c>
      <c r="I9" s="5" t="s">
        <v>6</v>
      </c>
    </row>
    <row r="10" spans="1:9" ht="12.75">
      <c r="A10" s="30">
        <v>3</v>
      </c>
      <c r="B10" s="40" t="s">
        <v>108</v>
      </c>
      <c r="C10" s="5" t="s">
        <v>108</v>
      </c>
      <c r="D10" s="8">
        <f>Rozpočet!O68</f>
        <v>19000</v>
      </c>
      <c r="E10" s="41"/>
      <c r="F10" s="34" t="s">
        <v>109</v>
      </c>
      <c r="G10" s="5" t="s">
        <v>6</v>
      </c>
      <c r="H10" s="5" t="s">
        <v>105</v>
      </c>
      <c r="I10" s="5" t="s">
        <v>6</v>
      </c>
    </row>
    <row r="11" spans="1:9" ht="12.75">
      <c r="A11" s="30">
        <v>4</v>
      </c>
      <c r="B11" s="40" t="s">
        <v>110</v>
      </c>
      <c r="C11" s="5" t="s">
        <v>110</v>
      </c>
      <c r="D11" s="8">
        <v>0</v>
      </c>
      <c r="E11" s="41"/>
      <c r="F11" s="34" t="s">
        <v>111</v>
      </c>
      <c r="G11" s="5" t="s">
        <v>6</v>
      </c>
      <c r="H11" s="5" t="s">
        <v>105</v>
      </c>
      <c r="I11" s="5" t="s">
        <v>6</v>
      </c>
    </row>
    <row r="12" spans="1:9" ht="12.75">
      <c r="A12" s="29">
        <v>10</v>
      </c>
      <c r="B12" s="38" t="s">
        <v>112</v>
      </c>
      <c r="C12" s="14" t="s">
        <v>112</v>
      </c>
      <c r="D12" s="13"/>
      <c r="E12" s="39">
        <f>SUM(D8:D11)</f>
        <v>293737.02499999997</v>
      </c>
      <c r="F12" s="33" t="s">
        <v>6</v>
      </c>
      <c r="G12" s="14" t="s">
        <v>113</v>
      </c>
      <c r="H12" s="14" t="s">
        <v>105</v>
      </c>
      <c r="I12" s="14" t="s">
        <v>102</v>
      </c>
    </row>
    <row r="13" spans="1:9" ht="12.75">
      <c r="A13" s="30">
        <v>0</v>
      </c>
      <c r="B13" s="40" t="s">
        <v>6</v>
      </c>
      <c r="C13" s="5" t="s">
        <v>6</v>
      </c>
      <c r="D13" s="8"/>
      <c r="E13" s="41"/>
      <c r="F13" s="34" t="s">
        <v>6</v>
      </c>
      <c r="G13" s="5" t="s">
        <v>6</v>
      </c>
      <c r="H13" s="5" t="s">
        <v>6</v>
      </c>
      <c r="I13" s="5" t="s">
        <v>6</v>
      </c>
    </row>
    <row r="14" spans="1:9" ht="12.75">
      <c r="A14" s="29">
        <v>102</v>
      </c>
      <c r="B14" s="38" t="s">
        <v>114</v>
      </c>
      <c r="C14" s="14" t="s">
        <v>114</v>
      </c>
      <c r="D14" s="13"/>
      <c r="E14" s="39"/>
      <c r="F14" s="33" t="s">
        <v>6</v>
      </c>
      <c r="G14" s="14" t="s">
        <v>6</v>
      </c>
      <c r="H14" s="14" t="s">
        <v>6</v>
      </c>
      <c r="I14" s="14" t="s">
        <v>102</v>
      </c>
    </row>
    <row r="15" spans="1:9" ht="12.75">
      <c r="A15" s="30">
        <v>20</v>
      </c>
      <c r="B15" s="40" t="s">
        <v>115</v>
      </c>
      <c r="C15" s="5" t="s">
        <v>116</v>
      </c>
      <c r="D15" s="8"/>
      <c r="E15" s="41">
        <v>0</v>
      </c>
      <c r="F15" s="34" t="s">
        <v>6</v>
      </c>
      <c r="G15" s="5" t="s">
        <v>117</v>
      </c>
      <c r="H15" s="5" t="s">
        <v>105</v>
      </c>
      <c r="I15" s="5" t="s">
        <v>6</v>
      </c>
    </row>
    <row r="16" spans="1:9" ht="12.75">
      <c r="A16" s="30">
        <v>21</v>
      </c>
      <c r="B16" s="40" t="s">
        <v>118</v>
      </c>
      <c r="C16" s="5" t="s">
        <v>119</v>
      </c>
      <c r="D16" s="8"/>
      <c r="E16" s="41">
        <v>0</v>
      </c>
      <c r="F16" s="34" t="s">
        <v>6</v>
      </c>
      <c r="G16" s="5" t="s">
        <v>120</v>
      </c>
      <c r="H16" s="5" t="s">
        <v>105</v>
      </c>
      <c r="I16" s="5" t="s">
        <v>6</v>
      </c>
    </row>
    <row r="17" spans="1:9" ht="12.75">
      <c r="A17" s="29">
        <v>22</v>
      </c>
      <c r="B17" s="38" t="s">
        <v>121</v>
      </c>
      <c r="C17" s="14" t="s">
        <v>121</v>
      </c>
      <c r="D17" s="13"/>
      <c r="E17" s="39">
        <v>0</v>
      </c>
      <c r="F17" s="33" t="s">
        <v>6</v>
      </c>
      <c r="G17" s="14" t="s">
        <v>122</v>
      </c>
      <c r="H17" s="14" t="s">
        <v>105</v>
      </c>
      <c r="I17" s="14" t="s">
        <v>102</v>
      </c>
    </row>
    <row r="18" spans="1:9" ht="12.75">
      <c r="A18" s="30">
        <v>30</v>
      </c>
      <c r="B18" s="40" t="s">
        <v>123</v>
      </c>
      <c r="C18" s="5" t="s">
        <v>123</v>
      </c>
      <c r="D18" s="8"/>
      <c r="E18" s="41">
        <v>0</v>
      </c>
      <c r="F18" s="34" t="s">
        <v>6</v>
      </c>
      <c r="G18" s="5" t="s">
        <v>124</v>
      </c>
      <c r="H18" s="5" t="s">
        <v>105</v>
      </c>
      <c r="I18" s="5" t="s">
        <v>6</v>
      </c>
    </row>
    <row r="19" spans="1:9" ht="12.75">
      <c r="A19" s="30">
        <v>0</v>
      </c>
      <c r="B19" s="40" t="s">
        <v>6</v>
      </c>
      <c r="C19" s="5" t="s">
        <v>6</v>
      </c>
      <c r="D19" s="8"/>
      <c r="E19" s="41"/>
      <c r="F19" s="34" t="s">
        <v>6</v>
      </c>
      <c r="G19" s="5" t="s">
        <v>6</v>
      </c>
      <c r="H19" s="5" t="s">
        <v>6</v>
      </c>
      <c r="I19" s="5" t="s">
        <v>6</v>
      </c>
    </row>
    <row r="20" spans="1:9" ht="14.25">
      <c r="A20" s="31">
        <v>50</v>
      </c>
      <c r="B20" s="42" t="s">
        <v>125</v>
      </c>
      <c r="C20" s="6" t="s">
        <v>125</v>
      </c>
      <c r="D20" s="7"/>
      <c r="E20" s="43">
        <f>E12</f>
        <v>293737.02499999997</v>
      </c>
      <c r="F20" s="35" t="s">
        <v>6</v>
      </c>
      <c r="G20" s="6" t="s">
        <v>126</v>
      </c>
      <c r="H20" s="6" t="s">
        <v>105</v>
      </c>
      <c r="I20" s="6" t="s">
        <v>37</v>
      </c>
    </row>
    <row r="21" spans="1:9" ht="12.75">
      <c r="A21" s="30">
        <v>40</v>
      </c>
      <c r="B21" s="40" t="s">
        <v>209</v>
      </c>
      <c r="C21" s="5" t="s">
        <v>127</v>
      </c>
      <c r="D21" s="8">
        <f>E20</f>
        <v>293737.02499999997</v>
      </c>
      <c r="E21" s="41">
        <f>D21*0.21</f>
        <v>61684.77524999999</v>
      </c>
      <c r="F21" s="34" t="s">
        <v>128</v>
      </c>
      <c r="G21" s="5" t="s">
        <v>129</v>
      </c>
      <c r="H21" s="5" t="s">
        <v>105</v>
      </c>
      <c r="I21" s="5" t="s">
        <v>6</v>
      </c>
    </row>
    <row r="22" spans="1:9" ht="12.75">
      <c r="A22" s="30">
        <v>41</v>
      </c>
      <c r="B22" s="40" t="s">
        <v>130</v>
      </c>
      <c r="C22" s="5" t="s">
        <v>131</v>
      </c>
      <c r="D22" s="8">
        <v>0</v>
      </c>
      <c r="E22" s="41">
        <v>0</v>
      </c>
      <c r="F22" s="34" t="s">
        <v>132</v>
      </c>
      <c r="G22" s="5" t="s">
        <v>133</v>
      </c>
      <c r="H22" s="5" t="s">
        <v>105</v>
      </c>
      <c r="I22" s="5" t="s">
        <v>6</v>
      </c>
    </row>
    <row r="23" spans="1:9" ht="14.25">
      <c r="A23" s="31">
        <v>51</v>
      </c>
      <c r="B23" s="42" t="s">
        <v>134</v>
      </c>
      <c r="C23" s="6" t="s">
        <v>134</v>
      </c>
      <c r="D23" s="7"/>
      <c r="E23" s="43">
        <f>SUM(E20:E21)</f>
        <v>355421.80025</v>
      </c>
      <c r="F23" s="35" t="s">
        <v>6</v>
      </c>
      <c r="G23" s="6" t="s">
        <v>135</v>
      </c>
      <c r="H23" s="6" t="s">
        <v>105</v>
      </c>
      <c r="I23" s="6" t="s">
        <v>37</v>
      </c>
    </row>
    <row r="24" spans="1:9" ht="12.75">
      <c r="A24" s="30">
        <v>0</v>
      </c>
      <c r="B24" s="40" t="s">
        <v>6</v>
      </c>
      <c r="C24" s="5" t="s">
        <v>6</v>
      </c>
      <c r="D24" s="8"/>
      <c r="E24" s="41"/>
      <c r="F24" s="34" t="s">
        <v>6</v>
      </c>
      <c r="G24" s="5" t="s">
        <v>6</v>
      </c>
      <c r="H24" s="5" t="s">
        <v>6</v>
      </c>
      <c r="I24" s="5" t="s">
        <v>6</v>
      </c>
    </row>
    <row r="25" spans="1:9" ht="12.75">
      <c r="A25" s="30">
        <v>60</v>
      </c>
      <c r="B25" s="40" t="s">
        <v>136</v>
      </c>
      <c r="C25" s="5" t="s">
        <v>137</v>
      </c>
      <c r="D25" s="8"/>
      <c r="E25" s="41">
        <v>0</v>
      </c>
      <c r="F25" s="34" t="s">
        <v>6</v>
      </c>
      <c r="G25" s="5" t="s">
        <v>138</v>
      </c>
      <c r="H25" s="5" t="s">
        <v>105</v>
      </c>
      <c r="I25" s="5" t="s">
        <v>6</v>
      </c>
    </row>
    <row r="26" spans="1:9" ht="12.75">
      <c r="A26" s="30">
        <v>61</v>
      </c>
      <c r="B26" s="40" t="s">
        <v>136</v>
      </c>
      <c r="C26" s="5" t="s">
        <v>139</v>
      </c>
      <c r="D26" s="8"/>
      <c r="E26" s="41">
        <v>0</v>
      </c>
      <c r="F26" s="34" t="s">
        <v>6</v>
      </c>
      <c r="G26" s="5" t="s">
        <v>140</v>
      </c>
      <c r="H26" s="5" t="s">
        <v>105</v>
      </c>
      <c r="I26" s="5" t="s">
        <v>141</v>
      </c>
    </row>
    <row r="27" spans="1:9" ht="34.5">
      <c r="A27" s="29">
        <v>200</v>
      </c>
      <c r="B27" s="38" t="s">
        <v>142</v>
      </c>
      <c r="C27" s="15" t="s">
        <v>143</v>
      </c>
      <c r="D27" s="16"/>
      <c r="E27" s="44"/>
      <c r="F27" s="33" t="s">
        <v>144</v>
      </c>
      <c r="G27" s="14" t="s">
        <v>145</v>
      </c>
      <c r="H27" s="14" t="s">
        <v>105</v>
      </c>
      <c r="I27" s="14" t="s">
        <v>102</v>
      </c>
    </row>
    <row r="28" spans="1:9" ht="12.75">
      <c r="A28" s="30">
        <v>200</v>
      </c>
      <c r="B28" s="40" t="s">
        <v>36</v>
      </c>
      <c r="C28" s="5" t="s">
        <v>36</v>
      </c>
      <c r="D28" s="8">
        <f>Rozpočet!O31</f>
        <v>116942.78499999996</v>
      </c>
      <c r="E28" s="41">
        <f>Rozpočet!Q31</f>
        <v>30.9</v>
      </c>
      <c r="F28" s="34" t="s">
        <v>146</v>
      </c>
      <c r="G28" s="5" t="s">
        <v>147</v>
      </c>
      <c r="H28" s="5" t="s">
        <v>105</v>
      </c>
      <c r="I28" s="5" t="s">
        <v>6</v>
      </c>
    </row>
    <row r="29" spans="1:9" ht="12.75">
      <c r="A29" s="30">
        <v>200</v>
      </c>
      <c r="B29" s="40" t="s">
        <v>192</v>
      </c>
      <c r="C29" s="5" t="s">
        <v>58</v>
      </c>
      <c r="D29" s="8">
        <f>Rozpočet!O61</f>
        <v>157794.24</v>
      </c>
      <c r="E29" s="41">
        <f>Rozpočet!Q61</f>
        <v>4.031</v>
      </c>
      <c r="F29" s="34" t="s">
        <v>148</v>
      </c>
      <c r="G29" s="5" t="s">
        <v>149</v>
      </c>
      <c r="H29" s="5" t="s">
        <v>105</v>
      </c>
      <c r="I29" s="5" t="s">
        <v>6</v>
      </c>
    </row>
    <row r="30" spans="1:9" ht="12.75">
      <c r="A30" s="30">
        <v>200</v>
      </c>
      <c r="B30" s="40" t="s">
        <v>80</v>
      </c>
      <c r="C30" s="5" t="s">
        <v>80</v>
      </c>
      <c r="D30" s="8">
        <f>Rozpočet!O68</f>
        <v>19000</v>
      </c>
      <c r="E30" s="41">
        <f>Rozpočet!Q68</f>
        <v>0</v>
      </c>
      <c r="F30" s="34" t="s">
        <v>150</v>
      </c>
      <c r="G30" s="5" t="s">
        <v>151</v>
      </c>
      <c r="H30" s="5" t="s">
        <v>105</v>
      </c>
      <c r="I30" s="5" t="s">
        <v>6</v>
      </c>
    </row>
    <row r="31" spans="1:9" ht="12.75">
      <c r="A31" s="30">
        <v>0</v>
      </c>
      <c r="B31" s="40" t="s">
        <v>6</v>
      </c>
      <c r="C31" s="5" t="s">
        <v>6</v>
      </c>
      <c r="D31" s="8"/>
      <c r="E31" s="41"/>
      <c r="F31" s="34" t="s">
        <v>6</v>
      </c>
      <c r="G31" s="5" t="s">
        <v>6</v>
      </c>
      <c r="H31" s="5" t="s">
        <v>6</v>
      </c>
      <c r="I31" s="5" t="s">
        <v>6</v>
      </c>
    </row>
    <row r="32" spans="1:9" ht="12.75">
      <c r="A32" s="29">
        <v>300</v>
      </c>
      <c r="B32" s="38"/>
      <c r="C32" s="15"/>
      <c r="D32" s="16">
        <f>SUM(D28:D31)</f>
        <v>293737.02499999997</v>
      </c>
      <c r="E32" s="44">
        <f>SUM(E28:E31)</f>
        <v>34.931</v>
      </c>
      <c r="F32" s="33" t="s">
        <v>152</v>
      </c>
      <c r="G32" s="14" t="s">
        <v>6</v>
      </c>
      <c r="H32" s="14" t="s">
        <v>6</v>
      </c>
      <c r="I32" s="14" t="s">
        <v>102</v>
      </c>
    </row>
    <row r="33" spans="1:9" ht="12.75">
      <c r="A33" s="30">
        <v>300</v>
      </c>
      <c r="B33" s="40"/>
      <c r="C33" s="5"/>
      <c r="D33" s="17"/>
      <c r="E33" s="41"/>
      <c r="F33" s="34" t="s">
        <v>6</v>
      </c>
      <c r="G33" s="5" t="s">
        <v>6</v>
      </c>
      <c r="H33" s="5" t="s">
        <v>6</v>
      </c>
      <c r="I33" s="5" t="s">
        <v>6</v>
      </c>
    </row>
    <row r="34" spans="1:9" ht="12.75">
      <c r="A34" s="30">
        <v>300</v>
      </c>
      <c r="B34" s="40"/>
      <c r="C34" s="5"/>
      <c r="D34" s="17"/>
      <c r="E34" s="41"/>
      <c r="F34" s="34" t="s">
        <v>6</v>
      </c>
      <c r="G34" s="5" t="s">
        <v>6</v>
      </c>
      <c r="H34" s="5" t="s">
        <v>6</v>
      </c>
      <c r="I34" s="5" t="s">
        <v>6</v>
      </c>
    </row>
    <row r="35" spans="1:9" ht="9" customHeight="1">
      <c r="A35" s="30">
        <v>300</v>
      </c>
      <c r="B35" s="40"/>
      <c r="C35" s="5"/>
      <c r="D35" s="17"/>
      <c r="E35" s="41"/>
      <c r="F35" s="34" t="s">
        <v>6</v>
      </c>
      <c r="G35" s="5" t="s">
        <v>6</v>
      </c>
      <c r="H35" s="5" t="s">
        <v>6</v>
      </c>
      <c r="I35" s="5" t="s">
        <v>6</v>
      </c>
    </row>
    <row r="36" spans="1:9" ht="12.75">
      <c r="A36" s="30">
        <v>300</v>
      </c>
      <c r="B36" s="20" t="s">
        <v>8</v>
      </c>
      <c r="C36" s="4" t="s">
        <v>154</v>
      </c>
      <c r="D36" s="4"/>
      <c r="E36" s="22"/>
      <c r="F36" s="34" t="s">
        <v>6</v>
      </c>
      <c r="G36" s="5" t="s">
        <v>6</v>
      </c>
      <c r="H36" s="5" t="s">
        <v>6</v>
      </c>
      <c r="I36" s="5" t="s">
        <v>6</v>
      </c>
    </row>
    <row r="37" spans="1:9" ht="12.75">
      <c r="A37" s="30">
        <v>0</v>
      </c>
      <c r="B37" s="20" t="s">
        <v>9</v>
      </c>
      <c r="C37" s="4" t="s">
        <v>6</v>
      </c>
      <c r="D37" s="4" t="s">
        <v>6</v>
      </c>
      <c r="E37" s="22"/>
      <c r="F37" s="34" t="s">
        <v>6</v>
      </c>
      <c r="G37" s="5" t="s">
        <v>6</v>
      </c>
      <c r="H37" s="5" t="s">
        <v>6</v>
      </c>
      <c r="I37" s="5" t="s">
        <v>6</v>
      </c>
    </row>
    <row r="38" spans="1:9" ht="12.75">
      <c r="A38" s="30">
        <v>0</v>
      </c>
      <c r="B38" s="20" t="s">
        <v>10</v>
      </c>
      <c r="C38" s="4" t="s">
        <v>155</v>
      </c>
      <c r="D38" s="47" t="s">
        <v>240</v>
      </c>
      <c r="E38" s="48"/>
      <c r="F38" s="34" t="s">
        <v>6</v>
      </c>
      <c r="G38" s="5" t="s">
        <v>6</v>
      </c>
      <c r="H38" s="5" t="s">
        <v>6</v>
      </c>
      <c r="I38" s="5" t="s">
        <v>6</v>
      </c>
    </row>
    <row r="39" spans="2:5" ht="12.75">
      <c r="B39" s="20" t="s">
        <v>11</v>
      </c>
      <c r="C39" s="4" t="s">
        <v>6</v>
      </c>
      <c r="D39" s="47" t="s">
        <v>6</v>
      </c>
      <c r="E39" s="48"/>
    </row>
    <row r="40" spans="2:5" ht="12.75">
      <c r="B40" s="20" t="s">
        <v>12</v>
      </c>
      <c r="C40" s="4" t="s">
        <v>156</v>
      </c>
      <c r="D40" s="47" t="s">
        <v>217</v>
      </c>
      <c r="E40" s="48"/>
    </row>
    <row r="41" spans="2:5" ht="13.5" thickBot="1">
      <c r="B41" s="24" t="s">
        <v>13</v>
      </c>
      <c r="C41" s="26" t="s">
        <v>14</v>
      </c>
      <c r="D41" s="49" t="s">
        <v>157</v>
      </c>
      <c r="E41" s="50"/>
    </row>
  </sheetData>
  <sheetProtection/>
  <mergeCells count="1">
    <mergeCell ref="B1:E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9"/>
  <sheetViews>
    <sheetView view="pageBreakPreview" zoomScaleSheetLayoutView="100" zoomScalePageLayoutView="0" workbookViewId="0" topLeftCell="E46">
      <selection activeCell="N60" sqref="N60"/>
    </sheetView>
  </sheetViews>
  <sheetFormatPr defaultColWidth="9.140625" defaultRowHeight="12.75"/>
  <cols>
    <col min="1" max="1" width="8.7109375" style="2" hidden="1" customWidth="1"/>
    <col min="2" max="2" width="5.57421875" style="2" hidden="1" customWidth="1"/>
    <col min="3" max="3" width="142.00390625" style="2" hidden="1" customWidth="1"/>
    <col min="4" max="4" width="12.7109375" style="2" hidden="1" customWidth="1"/>
    <col min="5" max="5" width="5.28125" style="2" bestFit="1" customWidth="1"/>
    <col min="6" max="6" width="40.140625" style="2" bestFit="1" customWidth="1"/>
    <col min="7" max="7" width="3.57421875" style="2" bestFit="1" customWidth="1"/>
    <col min="8" max="8" width="5.8515625" style="1" bestFit="1" customWidth="1"/>
    <col min="9" max="9" width="7.140625" style="1" hidden="1" customWidth="1"/>
    <col min="10" max="10" width="12.57421875" style="1" hidden="1" customWidth="1"/>
    <col min="11" max="11" width="8.57421875" style="2" hidden="1" customWidth="1"/>
    <col min="12" max="12" width="7.7109375" style="1" hidden="1" customWidth="1"/>
    <col min="13" max="13" width="12.00390625" style="1" hidden="1" customWidth="1"/>
    <col min="14" max="14" width="8.00390625" style="1" bestFit="1" customWidth="1"/>
    <col min="15" max="15" width="12.57421875" style="1" customWidth="1"/>
    <col min="16" max="16" width="7.57421875" style="1" hidden="1" customWidth="1"/>
    <col min="17" max="17" width="14.8515625" style="60" customWidth="1"/>
    <col min="18" max="20" width="0" style="2" hidden="1" customWidth="1"/>
    <col min="21" max="21" width="17.7109375" style="2" customWidth="1"/>
    <col min="22" max="22" width="0.13671875" style="52" hidden="1" customWidth="1"/>
    <col min="23" max="23" width="9.140625" style="52" hidden="1" customWidth="1"/>
    <col min="24" max="24" width="14.140625" style="0" customWidth="1"/>
    <col min="25" max="25" width="12.8515625" style="0" customWidth="1"/>
  </cols>
  <sheetData>
    <row r="1" spans="1:21" ht="12.75">
      <c r="A1" s="3" t="s">
        <v>17</v>
      </c>
      <c r="B1" s="3" t="s">
        <v>18</v>
      </c>
      <c r="C1" s="3" t="s">
        <v>19</v>
      </c>
      <c r="D1" s="3" t="s">
        <v>0</v>
      </c>
      <c r="E1" s="18" t="s">
        <v>20</v>
      </c>
      <c r="F1" s="18" t="s">
        <v>1</v>
      </c>
      <c r="G1" s="18" t="s">
        <v>21</v>
      </c>
      <c r="H1" s="19" t="s">
        <v>22</v>
      </c>
      <c r="I1" s="19" t="s">
        <v>23</v>
      </c>
      <c r="J1" s="19" t="s">
        <v>24</v>
      </c>
      <c r="K1" s="18" t="s">
        <v>25</v>
      </c>
      <c r="L1" s="19" t="s">
        <v>26</v>
      </c>
      <c r="M1" s="19" t="s">
        <v>27</v>
      </c>
      <c r="N1" s="19" t="s">
        <v>28</v>
      </c>
      <c r="O1" s="19" t="s">
        <v>29</v>
      </c>
      <c r="P1" s="19" t="s">
        <v>30</v>
      </c>
      <c r="Q1" s="54" t="s">
        <v>31</v>
      </c>
      <c r="R1" s="3" t="s">
        <v>32</v>
      </c>
      <c r="S1" s="3" t="s">
        <v>33</v>
      </c>
      <c r="T1" s="3" t="s">
        <v>34</v>
      </c>
      <c r="U1" s="3" t="s">
        <v>2</v>
      </c>
    </row>
    <row r="2" spans="1:23" ht="14.25">
      <c r="A2" s="6" t="s">
        <v>35</v>
      </c>
      <c r="B2" s="6" t="s">
        <v>6</v>
      </c>
      <c r="C2" s="6" t="s">
        <v>6</v>
      </c>
      <c r="D2" s="6" t="s">
        <v>6</v>
      </c>
      <c r="E2" s="45" t="s">
        <v>158</v>
      </c>
      <c r="F2" s="6" t="s">
        <v>36</v>
      </c>
      <c r="G2" s="6" t="s">
        <v>6</v>
      </c>
      <c r="H2" s="7"/>
      <c r="I2" s="7"/>
      <c r="J2" s="7"/>
      <c r="K2" s="6" t="s">
        <v>6</v>
      </c>
      <c r="L2" s="7"/>
      <c r="M2" s="7"/>
      <c r="N2" s="7"/>
      <c r="O2" s="7"/>
      <c r="P2" s="7"/>
      <c r="Q2" s="55"/>
      <c r="R2" s="6" t="s">
        <v>6</v>
      </c>
      <c r="S2" s="6" t="s">
        <v>6</v>
      </c>
      <c r="T2" s="6" t="s">
        <v>6</v>
      </c>
      <c r="U2" s="6"/>
      <c r="V2" s="53"/>
      <c r="W2" s="53"/>
    </row>
    <row r="3" spans="1:23" ht="14.25">
      <c r="A3" s="6"/>
      <c r="B3" s="6"/>
      <c r="C3" s="6"/>
      <c r="D3" s="6"/>
      <c r="E3" s="45"/>
      <c r="F3" s="5" t="s">
        <v>221</v>
      </c>
      <c r="G3" s="6"/>
      <c r="H3" s="7"/>
      <c r="I3" s="7"/>
      <c r="J3" s="7"/>
      <c r="K3" s="6"/>
      <c r="L3" s="7"/>
      <c r="M3" s="7"/>
      <c r="N3" s="7"/>
      <c r="O3" s="7"/>
      <c r="P3" s="7"/>
      <c r="Q3" s="55"/>
      <c r="R3" s="6"/>
      <c r="S3" s="6"/>
      <c r="T3" s="6"/>
      <c r="U3" s="6"/>
      <c r="V3" s="53"/>
      <c r="W3" s="53"/>
    </row>
    <row r="4" spans="1:23" ht="14.25">
      <c r="A4" s="6"/>
      <c r="B4" s="6"/>
      <c r="C4" s="6"/>
      <c r="D4" s="6"/>
      <c r="E4" s="45"/>
      <c r="F4" s="5" t="s">
        <v>222</v>
      </c>
      <c r="G4" s="6"/>
      <c r="H4" s="7"/>
      <c r="I4" s="7"/>
      <c r="J4" s="7"/>
      <c r="K4" s="6"/>
      <c r="L4" s="7"/>
      <c r="M4" s="7"/>
      <c r="N4" s="7"/>
      <c r="O4" s="7"/>
      <c r="P4" s="7"/>
      <c r="Q4" s="55"/>
      <c r="R4" s="6"/>
      <c r="S4" s="6"/>
      <c r="T4" s="6"/>
      <c r="U4" s="6"/>
      <c r="V4" s="53"/>
      <c r="W4" s="53"/>
    </row>
    <row r="5" spans="1:23" ht="14.25">
      <c r="A5" s="6"/>
      <c r="B5" s="6"/>
      <c r="C5" s="6"/>
      <c r="D5" s="6"/>
      <c r="E5" s="45"/>
      <c r="F5" s="5" t="s">
        <v>223</v>
      </c>
      <c r="G5" s="6"/>
      <c r="H5" s="7"/>
      <c r="I5" s="7"/>
      <c r="J5" s="7"/>
      <c r="K5" s="6"/>
      <c r="L5" s="7"/>
      <c r="M5" s="7"/>
      <c r="N5" s="7"/>
      <c r="O5" s="7"/>
      <c r="P5" s="7"/>
      <c r="Q5" s="55"/>
      <c r="R5" s="6"/>
      <c r="S5" s="6"/>
      <c r="T5" s="6"/>
      <c r="U5" s="6"/>
      <c r="V5" s="53"/>
      <c r="W5" s="53"/>
    </row>
    <row r="6" spans="1:23" ht="14.25">
      <c r="A6" s="6"/>
      <c r="B6" s="6"/>
      <c r="C6" s="6"/>
      <c r="D6" s="6"/>
      <c r="E6" s="45"/>
      <c r="F6" s="5" t="s">
        <v>224</v>
      </c>
      <c r="G6" s="6"/>
      <c r="H6" s="7"/>
      <c r="I6" s="7"/>
      <c r="J6" s="7"/>
      <c r="K6" s="6"/>
      <c r="L6" s="7"/>
      <c r="M6" s="7"/>
      <c r="N6" s="7"/>
      <c r="O6" s="7"/>
      <c r="P6" s="7"/>
      <c r="Q6" s="55"/>
      <c r="R6" s="6"/>
      <c r="S6" s="6"/>
      <c r="T6" s="6"/>
      <c r="U6" s="6"/>
      <c r="V6" s="53"/>
      <c r="W6" s="53"/>
    </row>
    <row r="7" spans="1:23" ht="14.25">
      <c r="A7" s="6"/>
      <c r="B7" s="6"/>
      <c r="C7" s="6"/>
      <c r="D7" s="6"/>
      <c r="E7" s="45"/>
      <c r="F7" s="5" t="s">
        <v>225</v>
      </c>
      <c r="G7" s="6"/>
      <c r="H7" s="7"/>
      <c r="I7" s="7"/>
      <c r="J7" s="7"/>
      <c r="K7" s="6"/>
      <c r="L7" s="7"/>
      <c r="M7" s="7"/>
      <c r="N7" s="7"/>
      <c r="O7" s="7"/>
      <c r="P7" s="7"/>
      <c r="Q7" s="55"/>
      <c r="R7" s="6"/>
      <c r="S7" s="6"/>
      <c r="T7" s="6"/>
      <c r="U7" s="6"/>
      <c r="V7" s="53"/>
      <c r="W7" s="53"/>
    </row>
    <row r="8" spans="1:23" ht="14.25">
      <c r="A8" s="6"/>
      <c r="B8" s="6"/>
      <c r="C8" s="6"/>
      <c r="D8" s="6"/>
      <c r="E8" s="45"/>
      <c r="F8" s="5" t="s">
        <v>226</v>
      </c>
      <c r="G8" s="6"/>
      <c r="H8" s="7"/>
      <c r="I8" s="7"/>
      <c r="J8" s="7"/>
      <c r="K8" s="6"/>
      <c r="L8" s="7"/>
      <c r="M8" s="7"/>
      <c r="N8" s="7"/>
      <c r="O8" s="7"/>
      <c r="P8" s="7"/>
      <c r="Q8" s="55"/>
      <c r="R8" s="6"/>
      <c r="S8" s="6"/>
      <c r="T8" s="6"/>
      <c r="U8" s="6"/>
      <c r="V8" s="53"/>
      <c r="W8" s="53"/>
    </row>
    <row r="9" spans="1:23" ht="12.75">
      <c r="A9" s="9" t="s">
        <v>6</v>
      </c>
      <c r="B9" s="9" t="s">
        <v>6</v>
      </c>
      <c r="C9" s="9" t="s">
        <v>6</v>
      </c>
      <c r="D9" s="9" t="s">
        <v>6</v>
      </c>
      <c r="E9" s="45" t="s">
        <v>16</v>
      </c>
      <c r="F9" s="9" t="s">
        <v>38</v>
      </c>
      <c r="G9" s="9" t="s">
        <v>6</v>
      </c>
      <c r="H9" s="10"/>
      <c r="I9" s="10"/>
      <c r="J9" s="10"/>
      <c r="K9" s="9" t="s">
        <v>6</v>
      </c>
      <c r="L9" s="10"/>
      <c r="M9" s="10"/>
      <c r="N9" s="10"/>
      <c r="O9" s="10"/>
      <c r="P9" s="10"/>
      <c r="Q9" s="56"/>
      <c r="R9" s="9" t="s">
        <v>6</v>
      </c>
      <c r="S9" s="9" t="s">
        <v>6</v>
      </c>
      <c r="T9" s="9" t="s">
        <v>6</v>
      </c>
      <c r="U9" s="9"/>
      <c r="V9" s="53"/>
      <c r="W9" s="53"/>
    </row>
    <row r="10" spans="1:23" ht="12.75">
      <c r="A10" s="5" t="s">
        <v>6</v>
      </c>
      <c r="B10" s="5" t="s">
        <v>6</v>
      </c>
      <c r="C10" s="5" t="s">
        <v>39</v>
      </c>
      <c r="D10" s="5" t="s">
        <v>6</v>
      </c>
      <c r="E10" s="45" t="s">
        <v>159</v>
      </c>
      <c r="F10" s="5" t="s">
        <v>40</v>
      </c>
      <c r="G10" s="5" t="s">
        <v>41</v>
      </c>
      <c r="H10" s="8">
        <v>103.9</v>
      </c>
      <c r="I10" s="8">
        <v>0</v>
      </c>
      <c r="J10" s="8">
        <v>0</v>
      </c>
      <c r="K10" s="5" t="s">
        <v>6</v>
      </c>
      <c r="L10" s="8">
        <v>289.5</v>
      </c>
      <c r="M10" s="8">
        <v>972.72</v>
      </c>
      <c r="N10" s="8">
        <v>447.9</v>
      </c>
      <c r="O10" s="8">
        <f>SUM(H10*N10)</f>
        <v>46536.81</v>
      </c>
      <c r="P10" s="8">
        <v>0</v>
      </c>
      <c r="Q10" s="57">
        <v>0</v>
      </c>
      <c r="R10" s="5" t="s">
        <v>6</v>
      </c>
      <c r="S10" s="5" t="s">
        <v>6</v>
      </c>
      <c r="T10" s="5" t="s">
        <v>6</v>
      </c>
      <c r="U10" s="5"/>
      <c r="V10" s="53"/>
      <c r="W10" s="53"/>
    </row>
    <row r="11" spans="1:23" ht="12.75">
      <c r="A11" s="9" t="s">
        <v>6</v>
      </c>
      <c r="B11" s="9" t="s">
        <v>6</v>
      </c>
      <c r="C11" s="9" t="s">
        <v>6</v>
      </c>
      <c r="D11" s="9" t="s">
        <v>6</v>
      </c>
      <c r="E11" s="45" t="s">
        <v>160</v>
      </c>
      <c r="F11" s="9" t="s">
        <v>42</v>
      </c>
      <c r="G11" s="9" t="s">
        <v>6</v>
      </c>
      <c r="H11" s="10"/>
      <c r="I11" s="10"/>
      <c r="J11" s="10"/>
      <c r="K11" s="9" t="s">
        <v>6</v>
      </c>
      <c r="L11" s="10"/>
      <c r="M11" s="10"/>
      <c r="N11" s="10"/>
      <c r="O11" s="10"/>
      <c r="P11" s="10"/>
      <c r="Q11" s="56"/>
      <c r="R11" s="9" t="s">
        <v>6</v>
      </c>
      <c r="S11" s="9" t="s">
        <v>6</v>
      </c>
      <c r="T11" s="9" t="s">
        <v>6</v>
      </c>
      <c r="U11" s="9"/>
      <c r="V11" s="53"/>
      <c r="W11" s="53"/>
    </row>
    <row r="12" spans="1:23" ht="12.75">
      <c r="A12" s="5" t="s">
        <v>6</v>
      </c>
      <c r="B12" s="5" t="s">
        <v>6</v>
      </c>
      <c r="C12" s="5" t="s">
        <v>39</v>
      </c>
      <c r="D12" s="5" t="s">
        <v>6</v>
      </c>
      <c r="E12" s="45" t="s">
        <v>161</v>
      </c>
      <c r="F12" s="5" t="s">
        <v>43</v>
      </c>
      <c r="G12" s="5" t="s">
        <v>41</v>
      </c>
      <c r="H12" s="8">
        <v>103.9</v>
      </c>
      <c r="I12" s="8">
        <v>0</v>
      </c>
      <c r="J12" s="8">
        <v>0</v>
      </c>
      <c r="K12" s="5" t="s">
        <v>6</v>
      </c>
      <c r="L12" s="8">
        <v>17.4</v>
      </c>
      <c r="M12" s="8">
        <v>58.46</v>
      </c>
      <c r="N12" s="8">
        <v>29.2</v>
      </c>
      <c r="O12" s="8">
        <f>SUM(H12*N12)</f>
        <v>3033.88</v>
      </c>
      <c r="P12" s="8">
        <v>0</v>
      </c>
      <c r="Q12" s="57">
        <v>0</v>
      </c>
      <c r="R12" s="5" t="s">
        <v>6</v>
      </c>
      <c r="S12" s="5" t="s">
        <v>6</v>
      </c>
      <c r="T12" s="5" t="s">
        <v>6</v>
      </c>
      <c r="U12" s="5"/>
      <c r="V12" s="53"/>
      <c r="W12" s="53"/>
    </row>
    <row r="13" spans="1:23" ht="12.75">
      <c r="A13" s="9" t="s">
        <v>6</v>
      </c>
      <c r="B13" s="9" t="s">
        <v>6</v>
      </c>
      <c r="C13" s="9" t="s">
        <v>6</v>
      </c>
      <c r="D13" s="9" t="s">
        <v>6</v>
      </c>
      <c r="E13" s="45" t="s">
        <v>162</v>
      </c>
      <c r="F13" s="9" t="s">
        <v>44</v>
      </c>
      <c r="G13" s="9" t="s">
        <v>6</v>
      </c>
      <c r="H13" s="10"/>
      <c r="I13" s="10"/>
      <c r="J13" s="10"/>
      <c r="K13" s="9" t="s">
        <v>6</v>
      </c>
      <c r="L13" s="10"/>
      <c r="M13" s="10"/>
      <c r="N13" s="10"/>
      <c r="O13" s="10"/>
      <c r="P13" s="10"/>
      <c r="Q13" s="56"/>
      <c r="R13" s="9" t="s">
        <v>6</v>
      </c>
      <c r="S13" s="9" t="s">
        <v>6</v>
      </c>
      <c r="T13" s="9" t="s">
        <v>6</v>
      </c>
      <c r="U13" s="9"/>
      <c r="V13" s="53"/>
      <c r="W13" s="53"/>
    </row>
    <row r="14" spans="1:23" ht="12.75">
      <c r="A14" s="5" t="s">
        <v>6</v>
      </c>
      <c r="B14" s="5" t="s">
        <v>6</v>
      </c>
      <c r="C14" s="5" t="s">
        <v>39</v>
      </c>
      <c r="D14" s="5" t="s">
        <v>6</v>
      </c>
      <c r="E14" s="45" t="s">
        <v>163</v>
      </c>
      <c r="F14" s="5" t="s">
        <v>45</v>
      </c>
      <c r="G14" s="5" t="s">
        <v>41</v>
      </c>
      <c r="H14" s="8">
        <v>103.9</v>
      </c>
      <c r="I14" s="8">
        <v>0</v>
      </c>
      <c r="J14" s="8">
        <v>0</v>
      </c>
      <c r="K14" s="5" t="s">
        <v>6</v>
      </c>
      <c r="L14" s="8">
        <v>57.5</v>
      </c>
      <c r="M14" s="8">
        <v>193.2</v>
      </c>
      <c r="N14" s="8">
        <v>77.6</v>
      </c>
      <c r="O14" s="8">
        <f>SUM(H14*N14)</f>
        <v>8062.639999999999</v>
      </c>
      <c r="P14" s="8">
        <v>0</v>
      </c>
      <c r="Q14" s="57">
        <v>0</v>
      </c>
      <c r="R14" s="5" t="s">
        <v>6</v>
      </c>
      <c r="S14" s="5" t="s">
        <v>6</v>
      </c>
      <c r="T14" s="5" t="s">
        <v>6</v>
      </c>
      <c r="U14" s="5"/>
      <c r="V14" s="53"/>
      <c r="W14" s="53"/>
    </row>
    <row r="15" spans="1:23" ht="12.75">
      <c r="A15" s="5"/>
      <c r="B15" s="5"/>
      <c r="C15" s="5"/>
      <c r="D15" s="5"/>
      <c r="E15" s="45"/>
      <c r="F15" s="9" t="s">
        <v>213</v>
      </c>
      <c r="G15" s="9" t="s">
        <v>6</v>
      </c>
      <c r="H15" s="10"/>
      <c r="I15" s="10"/>
      <c r="J15" s="10"/>
      <c r="K15" s="9" t="s">
        <v>6</v>
      </c>
      <c r="L15" s="10"/>
      <c r="M15" s="10"/>
      <c r="N15" s="10"/>
      <c r="O15" s="10"/>
      <c r="P15" s="10"/>
      <c r="Q15" s="56"/>
      <c r="R15" s="5"/>
      <c r="S15" s="5"/>
      <c r="T15" s="5"/>
      <c r="U15" s="5"/>
      <c r="V15" s="53"/>
      <c r="W15" s="53"/>
    </row>
    <row r="16" spans="1:23" ht="12.75">
      <c r="A16" s="5"/>
      <c r="B16" s="5"/>
      <c r="C16" s="5"/>
      <c r="D16" s="5"/>
      <c r="E16" s="45"/>
      <c r="F16" s="5" t="s">
        <v>229</v>
      </c>
      <c r="G16" s="5" t="s">
        <v>212</v>
      </c>
      <c r="H16" s="8">
        <v>78.75</v>
      </c>
      <c r="I16" s="8">
        <v>0</v>
      </c>
      <c r="J16" s="8">
        <v>0</v>
      </c>
      <c r="K16" s="5" t="s">
        <v>6</v>
      </c>
      <c r="L16" s="8">
        <v>57.5</v>
      </c>
      <c r="M16" s="8">
        <v>193.2</v>
      </c>
      <c r="N16" s="8">
        <v>219</v>
      </c>
      <c r="O16" s="8">
        <f>SUM(H16*N16)</f>
        <v>17246.25</v>
      </c>
      <c r="P16" s="8">
        <v>0</v>
      </c>
      <c r="Q16" s="57">
        <v>0</v>
      </c>
      <c r="R16" s="5"/>
      <c r="S16" s="5"/>
      <c r="T16" s="5"/>
      <c r="U16" s="5"/>
      <c r="V16" s="53"/>
      <c r="W16" s="53"/>
    </row>
    <row r="17" spans="1:23" ht="12.75">
      <c r="A17" s="5"/>
      <c r="B17" s="5"/>
      <c r="C17" s="5"/>
      <c r="D17" s="5"/>
      <c r="E17" s="45"/>
      <c r="F17" s="9" t="s">
        <v>214</v>
      </c>
      <c r="G17" s="9" t="s">
        <v>6</v>
      </c>
      <c r="H17" s="10"/>
      <c r="I17" s="10"/>
      <c r="J17" s="10"/>
      <c r="K17" s="9" t="s">
        <v>6</v>
      </c>
      <c r="L17" s="10"/>
      <c r="M17" s="10"/>
      <c r="N17" s="10"/>
      <c r="O17" s="10"/>
      <c r="P17" s="10"/>
      <c r="Q17" s="56"/>
      <c r="R17" s="5"/>
      <c r="S17" s="5"/>
      <c r="T17" s="5"/>
      <c r="U17" s="5"/>
      <c r="V17" s="53"/>
      <c r="W17" s="53"/>
    </row>
    <row r="18" spans="1:23" ht="12.75">
      <c r="A18" s="5"/>
      <c r="B18" s="5"/>
      <c r="C18" s="5"/>
      <c r="D18" s="5"/>
      <c r="E18" s="45"/>
      <c r="F18" s="5" t="s">
        <v>229</v>
      </c>
      <c r="G18" s="5" t="s">
        <v>212</v>
      </c>
      <c r="H18" s="8">
        <v>78.75</v>
      </c>
      <c r="I18" s="8">
        <v>0</v>
      </c>
      <c r="J18" s="8">
        <v>0</v>
      </c>
      <c r="K18" s="5" t="s">
        <v>6</v>
      </c>
      <c r="L18" s="8">
        <v>57.5</v>
      </c>
      <c r="M18" s="8">
        <v>193.2</v>
      </c>
      <c r="N18" s="8">
        <v>70.8</v>
      </c>
      <c r="O18" s="8">
        <f>SUM(H18*N18)</f>
        <v>5575.5</v>
      </c>
      <c r="P18" s="8">
        <v>0</v>
      </c>
      <c r="Q18" s="57">
        <v>0</v>
      </c>
      <c r="R18" s="5"/>
      <c r="S18" s="5"/>
      <c r="T18" s="5"/>
      <c r="U18" s="5"/>
      <c r="V18" s="53"/>
      <c r="W18" s="53"/>
    </row>
    <row r="19" spans="1:23" ht="12.75">
      <c r="A19" s="9" t="s">
        <v>6</v>
      </c>
      <c r="B19" s="9" t="s">
        <v>6</v>
      </c>
      <c r="C19" s="9" t="s">
        <v>6</v>
      </c>
      <c r="D19" s="9" t="s">
        <v>6</v>
      </c>
      <c r="E19" s="45" t="s">
        <v>164</v>
      </c>
      <c r="F19" s="9" t="s">
        <v>46</v>
      </c>
      <c r="G19" s="9" t="s">
        <v>6</v>
      </c>
      <c r="H19" s="10"/>
      <c r="I19" s="10"/>
      <c r="J19" s="10"/>
      <c r="K19" s="9" t="s">
        <v>6</v>
      </c>
      <c r="L19" s="10"/>
      <c r="M19" s="10"/>
      <c r="N19" s="10"/>
      <c r="O19" s="10"/>
      <c r="P19" s="10"/>
      <c r="Q19" s="56"/>
      <c r="R19" s="9" t="s">
        <v>6</v>
      </c>
      <c r="S19" s="9" t="s">
        <v>6</v>
      </c>
      <c r="T19" s="9" t="s">
        <v>6</v>
      </c>
      <c r="U19" s="9"/>
      <c r="V19" s="53"/>
      <c r="W19" s="53"/>
    </row>
    <row r="20" spans="1:23" ht="12.75">
      <c r="A20" s="5" t="s">
        <v>6</v>
      </c>
      <c r="B20" s="5" t="s">
        <v>6</v>
      </c>
      <c r="C20" s="5" t="s">
        <v>39</v>
      </c>
      <c r="D20" s="5" t="s">
        <v>6</v>
      </c>
      <c r="E20" s="45" t="s">
        <v>165</v>
      </c>
      <c r="F20" s="5" t="s">
        <v>47</v>
      </c>
      <c r="G20" s="5" t="s">
        <v>41</v>
      </c>
      <c r="H20" s="8">
        <v>78.75</v>
      </c>
      <c r="I20" s="8">
        <v>0</v>
      </c>
      <c r="J20" s="8">
        <v>0</v>
      </c>
      <c r="K20" s="5" t="s">
        <v>6</v>
      </c>
      <c r="L20" s="8">
        <v>29.8</v>
      </c>
      <c r="M20" s="8">
        <v>95.36</v>
      </c>
      <c r="N20" s="8">
        <v>45.7</v>
      </c>
      <c r="O20" s="8">
        <f>SUM(H20*N20)</f>
        <v>3598.875</v>
      </c>
      <c r="P20" s="8">
        <v>0</v>
      </c>
      <c r="Q20" s="57">
        <v>0</v>
      </c>
      <c r="R20" s="5" t="s">
        <v>6</v>
      </c>
      <c r="S20" s="5" t="s">
        <v>6</v>
      </c>
      <c r="T20" s="5" t="s">
        <v>6</v>
      </c>
      <c r="U20" s="5"/>
      <c r="V20" s="53"/>
      <c r="W20" s="53"/>
    </row>
    <row r="21" spans="1:23" ht="12.75">
      <c r="A21" s="9" t="s">
        <v>6</v>
      </c>
      <c r="B21" s="9" t="s">
        <v>6</v>
      </c>
      <c r="C21" s="9" t="s">
        <v>6</v>
      </c>
      <c r="D21" s="9" t="s">
        <v>6</v>
      </c>
      <c r="E21" s="45" t="s">
        <v>166</v>
      </c>
      <c r="F21" s="9" t="s">
        <v>46</v>
      </c>
      <c r="G21" s="9" t="s">
        <v>6</v>
      </c>
      <c r="H21" s="10"/>
      <c r="I21" s="10"/>
      <c r="J21" s="10"/>
      <c r="K21" s="9" t="s">
        <v>6</v>
      </c>
      <c r="L21" s="10"/>
      <c r="M21" s="10"/>
      <c r="N21" s="10"/>
      <c r="O21" s="10"/>
      <c r="P21" s="10"/>
      <c r="Q21" s="56"/>
      <c r="R21" s="9" t="s">
        <v>6</v>
      </c>
      <c r="S21" s="9" t="s">
        <v>6</v>
      </c>
      <c r="T21" s="9" t="s">
        <v>6</v>
      </c>
      <c r="U21" s="9"/>
      <c r="V21" s="53"/>
      <c r="W21" s="53"/>
    </row>
    <row r="22" spans="1:23" ht="12.75">
      <c r="A22" s="5" t="s">
        <v>6</v>
      </c>
      <c r="B22" s="5" t="s">
        <v>6</v>
      </c>
      <c r="C22" s="5" t="s">
        <v>39</v>
      </c>
      <c r="D22" s="5" t="s">
        <v>6</v>
      </c>
      <c r="E22" s="45" t="s">
        <v>195</v>
      </c>
      <c r="F22" s="5" t="s">
        <v>48</v>
      </c>
      <c r="G22" s="5" t="s">
        <v>41</v>
      </c>
      <c r="H22" s="8">
        <v>38.22</v>
      </c>
      <c r="I22" s="8">
        <v>0</v>
      </c>
      <c r="J22" s="8">
        <v>0</v>
      </c>
      <c r="K22" s="5" t="s">
        <v>6</v>
      </c>
      <c r="L22" s="8">
        <v>128</v>
      </c>
      <c r="M22" s="8">
        <v>122.88</v>
      </c>
      <c r="N22" s="8">
        <v>170.5</v>
      </c>
      <c r="O22" s="8">
        <f>SUM(H22*N22)</f>
        <v>6516.51</v>
      </c>
      <c r="P22" s="8">
        <v>0</v>
      </c>
      <c r="Q22" s="57">
        <v>0</v>
      </c>
      <c r="R22" s="5" t="s">
        <v>6</v>
      </c>
      <c r="S22" s="5" t="s">
        <v>6</v>
      </c>
      <c r="T22" s="5" t="s">
        <v>6</v>
      </c>
      <c r="U22" s="5"/>
      <c r="V22" s="53"/>
      <c r="W22" s="53"/>
    </row>
    <row r="23" spans="1:23" ht="12.75">
      <c r="A23" s="9" t="s">
        <v>6</v>
      </c>
      <c r="B23" s="9" t="s">
        <v>6</v>
      </c>
      <c r="C23" s="9" t="s">
        <v>6</v>
      </c>
      <c r="D23" s="9" t="s">
        <v>6</v>
      </c>
      <c r="E23" s="45" t="s">
        <v>196</v>
      </c>
      <c r="F23" s="9" t="s">
        <v>49</v>
      </c>
      <c r="G23" s="9" t="s">
        <v>6</v>
      </c>
      <c r="H23" s="10"/>
      <c r="I23" s="10"/>
      <c r="J23" s="10"/>
      <c r="K23" s="9" t="s">
        <v>6</v>
      </c>
      <c r="L23" s="10"/>
      <c r="M23" s="10"/>
      <c r="N23" s="10"/>
      <c r="O23" s="10"/>
      <c r="P23" s="10"/>
      <c r="Q23" s="56"/>
      <c r="R23" s="9" t="s">
        <v>6</v>
      </c>
      <c r="S23" s="9" t="s">
        <v>6</v>
      </c>
      <c r="T23" s="9" t="s">
        <v>6</v>
      </c>
      <c r="U23" s="9"/>
      <c r="V23" s="53"/>
      <c r="W23" s="53"/>
    </row>
    <row r="24" spans="1:23" ht="12.75">
      <c r="A24" s="5" t="s">
        <v>6</v>
      </c>
      <c r="B24" s="5" t="s">
        <v>6</v>
      </c>
      <c r="C24" s="5" t="s">
        <v>39</v>
      </c>
      <c r="D24" s="5" t="s">
        <v>6</v>
      </c>
      <c r="E24" s="45" t="s">
        <v>167</v>
      </c>
      <c r="F24" s="5" t="s">
        <v>50</v>
      </c>
      <c r="G24" s="5" t="s">
        <v>41</v>
      </c>
      <c r="H24" s="8">
        <v>65.68</v>
      </c>
      <c r="I24" s="8">
        <v>0</v>
      </c>
      <c r="J24" s="8">
        <v>0</v>
      </c>
      <c r="K24" s="5" t="s">
        <v>6</v>
      </c>
      <c r="L24" s="8">
        <v>57.5</v>
      </c>
      <c r="M24" s="8">
        <v>138</v>
      </c>
      <c r="N24" s="8">
        <v>100.6</v>
      </c>
      <c r="O24" s="8">
        <f>SUM(H24*N24)</f>
        <v>6607.408</v>
      </c>
      <c r="P24" s="8">
        <v>0</v>
      </c>
      <c r="Q24" s="57">
        <v>0</v>
      </c>
      <c r="R24" s="5" t="s">
        <v>6</v>
      </c>
      <c r="S24" s="5" t="s">
        <v>6</v>
      </c>
      <c r="T24" s="5" t="s">
        <v>6</v>
      </c>
      <c r="U24" s="5"/>
      <c r="V24" s="53"/>
      <c r="W24" s="53"/>
    </row>
    <row r="25" spans="1:23" ht="12.75">
      <c r="A25" s="9" t="s">
        <v>6</v>
      </c>
      <c r="B25" s="9" t="s">
        <v>6</v>
      </c>
      <c r="C25" s="9" t="s">
        <v>6</v>
      </c>
      <c r="D25" s="9" t="s">
        <v>6</v>
      </c>
      <c r="E25" s="45" t="s">
        <v>168</v>
      </c>
      <c r="F25" s="9" t="s">
        <v>51</v>
      </c>
      <c r="G25" s="9" t="s">
        <v>6</v>
      </c>
      <c r="H25" s="10"/>
      <c r="I25" s="10"/>
      <c r="J25" s="10"/>
      <c r="K25" s="9" t="s">
        <v>6</v>
      </c>
      <c r="L25" s="10"/>
      <c r="M25" s="10"/>
      <c r="N25" s="10"/>
      <c r="O25" s="10"/>
      <c r="P25" s="10"/>
      <c r="Q25" s="56"/>
      <c r="R25" s="9" t="s">
        <v>6</v>
      </c>
      <c r="S25" s="9" t="s">
        <v>6</v>
      </c>
      <c r="T25" s="9" t="s">
        <v>6</v>
      </c>
      <c r="U25" s="9"/>
      <c r="V25" s="53"/>
      <c r="W25" s="53"/>
    </row>
    <row r="26" spans="1:23" ht="12.75">
      <c r="A26" s="5" t="s">
        <v>6</v>
      </c>
      <c r="B26" s="5" t="s">
        <v>6</v>
      </c>
      <c r="C26" s="5" t="s">
        <v>39</v>
      </c>
      <c r="D26" s="5" t="s">
        <v>6</v>
      </c>
      <c r="E26" s="45" t="s">
        <v>169</v>
      </c>
      <c r="F26" s="5" t="s">
        <v>227</v>
      </c>
      <c r="G26" s="5" t="s">
        <v>41</v>
      </c>
      <c r="H26" s="8">
        <v>16.56</v>
      </c>
      <c r="I26" s="8">
        <v>0</v>
      </c>
      <c r="J26" s="8">
        <v>0</v>
      </c>
      <c r="K26" s="5" t="s">
        <v>6</v>
      </c>
      <c r="L26" s="8">
        <v>264.5</v>
      </c>
      <c r="M26" s="8">
        <v>190.44</v>
      </c>
      <c r="N26" s="8">
        <v>361.7</v>
      </c>
      <c r="O26" s="8">
        <f>SUM(H26*N26)</f>
        <v>5989.7519999999995</v>
      </c>
      <c r="P26" s="8">
        <v>0</v>
      </c>
      <c r="Q26" s="57">
        <v>0</v>
      </c>
      <c r="R26" s="5" t="s">
        <v>6</v>
      </c>
      <c r="S26" s="5" t="s">
        <v>6</v>
      </c>
      <c r="T26" s="5" t="s">
        <v>6</v>
      </c>
      <c r="U26" s="5"/>
      <c r="V26" s="53"/>
      <c r="W26" s="53"/>
    </row>
    <row r="27" spans="1:23" ht="12.75">
      <c r="A27" s="9" t="s">
        <v>6</v>
      </c>
      <c r="B27" s="9" t="s">
        <v>6</v>
      </c>
      <c r="C27" s="9" t="s">
        <v>6</v>
      </c>
      <c r="D27" s="9" t="s">
        <v>6</v>
      </c>
      <c r="E27" s="45" t="s">
        <v>15</v>
      </c>
      <c r="F27" s="9" t="s">
        <v>52</v>
      </c>
      <c r="G27" s="9" t="s">
        <v>6</v>
      </c>
      <c r="H27" s="10"/>
      <c r="I27" s="10"/>
      <c r="J27" s="10"/>
      <c r="K27" s="9" t="s">
        <v>6</v>
      </c>
      <c r="L27" s="10"/>
      <c r="M27" s="10"/>
      <c r="N27" s="10"/>
      <c r="O27" s="10"/>
      <c r="P27" s="10"/>
      <c r="Q27" s="56"/>
      <c r="R27" s="9" t="s">
        <v>6</v>
      </c>
      <c r="S27" s="9" t="s">
        <v>6</v>
      </c>
      <c r="T27" s="9" t="s">
        <v>6</v>
      </c>
      <c r="U27" s="9"/>
      <c r="V27" s="53"/>
      <c r="W27" s="53"/>
    </row>
    <row r="28" spans="1:23" ht="12.75">
      <c r="A28" s="5" t="s">
        <v>6</v>
      </c>
      <c r="B28" s="5" t="s">
        <v>6</v>
      </c>
      <c r="C28" s="5" t="s">
        <v>39</v>
      </c>
      <c r="D28" s="5" t="s">
        <v>6</v>
      </c>
      <c r="E28" s="45" t="s">
        <v>170</v>
      </c>
      <c r="F28" s="5" t="s">
        <v>53</v>
      </c>
      <c r="G28" s="5" t="s">
        <v>41</v>
      </c>
      <c r="H28" s="8">
        <v>16.56</v>
      </c>
      <c r="I28" s="8">
        <v>0</v>
      </c>
      <c r="J28" s="8">
        <v>0</v>
      </c>
      <c r="K28" s="5" t="s">
        <v>6</v>
      </c>
      <c r="L28" s="8">
        <v>402</v>
      </c>
      <c r="M28" s="8">
        <v>289.44</v>
      </c>
      <c r="N28" s="8">
        <v>552</v>
      </c>
      <c r="O28" s="8">
        <f>SUM(H28*N28)</f>
        <v>9141.119999999999</v>
      </c>
      <c r="P28" s="8">
        <v>1400</v>
      </c>
      <c r="Q28" s="57">
        <v>23.18</v>
      </c>
      <c r="R28" s="5" t="s">
        <v>6</v>
      </c>
      <c r="S28" s="5" t="s">
        <v>6</v>
      </c>
      <c r="T28" s="5" t="s">
        <v>6</v>
      </c>
      <c r="U28" s="5"/>
      <c r="V28" s="53"/>
      <c r="W28" s="53"/>
    </row>
    <row r="29" spans="1:23" ht="12.75">
      <c r="A29" s="9" t="s">
        <v>6</v>
      </c>
      <c r="B29" s="9" t="s">
        <v>6</v>
      </c>
      <c r="C29" s="9" t="s">
        <v>6</v>
      </c>
      <c r="D29" s="9" t="s">
        <v>6</v>
      </c>
      <c r="E29" s="45" t="s">
        <v>171</v>
      </c>
      <c r="F29" s="9" t="s">
        <v>54</v>
      </c>
      <c r="G29" s="9" t="s">
        <v>6</v>
      </c>
      <c r="H29" s="10"/>
      <c r="I29" s="10"/>
      <c r="J29" s="10"/>
      <c r="K29" s="9" t="s">
        <v>6</v>
      </c>
      <c r="L29" s="10"/>
      <c r="M29" s="10"/>
      <c r="N29" s="10"/>
      <c r="O29" s="10"/>
      <c r="P29" s="10"/>
      <c r="Q29" s="56"/>
      <c r="R29" s="9" t="s">
        <v>6</v>
      </c>
      <c r="S29" s="9" t="s">
        <v>6</v>
      </c>
      <c r="T29" s="9" t="s">
        <v>6</v>
      </c>
      <c r="U29" s="9"/>
      <c r="V29" s="53"/>
      <c r="W29" s="53"/>
    </row>
    <row r="30" spans="1:23" ht="12.75">
      <c r="A30" s="9"/>
      <c r="B30" s="9"/>
      <c r="C30" s="9"/>
      <c r="D30" s="9"/>
      <c r="E30" s="45"/>
      <c r="F30" s="5" t="s">
        <v>228</v>
      </c>
      <c r="G30" s="5" t="s">
        <v>41</v>
      </c>
      <c r="H30" s="8">
        <v>5.52</v>
      </c>
      <c r="I30" s="8">
        <v>0</v>
      </c>
      <c r="J30" s="8">
        <v>0</v>
      </c>
      <c r="K30" s="5" t="s">
        <v>6</v>
      </c>
      <c r="L30" s="8">
        <v>730</v>
      </c>
      <c r="M30" s="8">
        <v>175.2</v>
      </c>
      <c r="N30" s="8">
        <v>839.5</v>
      </c>
      <c r="O30" s="8">
        <f>SUM(H30*N30)</f>
        <v>4634.04</v>
      </c>
      <c r="P30" s="8">
        <v>1700</v>
      </c>
      <c r="Q30" s="57">
        <v>7.72</v>
      </c>
      <c r="R30" s="9"/>
      <c r="S30" s="9"/>
      <c r="T30" s="9"/>
      <c r="U30" s="9"/>
      <c r="V30" s="53"/>
      <c r="W30" s="53"/>
    </row>
    <row r="31" spans="1:23" ht="14.25">
      <c r="A31" s="6" t="s">
        <v>55</v>
      </c>
      <c r="B31" s="6" t="s">
        <v>6</v>
      </c>
      <c r="C31" s="6" t="s">
        <v>6</v>
      </c>
      <c r="D31" s="6" t="s">
        <v>6</v>
      </c>
      <c r="E31" s="45" t="s">
        <v>172</v>
      </c>
      <c r="F31" s="6" t="s">
        <v>56</v>
      </c>
      <c r="G31" s="6" t="s">
        <v>6</v>
      </c>
      <c r="H31" s="7"/>
      <c r="I31" s="7"/>
      <c r="J31" s="7"/>
      <c r="K31" s="6" t="s">
        <v>6</v>
      </c>
      <c r="L31" s="7"/>
      <c r="M31" s="7">
        <v>2336.5</v>
      </c>
      <c r="N31" s="7"/>
      <c r="O31" s="46">
        <f>SUM(O9:O30)</f>
        <v>116942.78499999996</v>
      </c>
      <c r="P31" s="7"/>
      <c r="Q31" s="55">
        <f>SUM(Q10:Q30)</f>
        <v>30.9</v>
      </c>
      <c r="R31" s="6" t="s">
        <v>6</v>
      </c>
      <c r="S31" s="6" t="s">
        <v>6</v>
      </c>
      <c r="T31" s="6" t="s">
        <v>6</v>
      </c>
      <c r="U31" s="6"/>
      <c r="V31" s="53"/>
      <c r="W31" s="53"/>
    </row>
    <row r="32" spans="1:23" ht="12.75">
      <c r="A32" s="5" t="s">
        <v>6</v>
      </c>
      <c r="B32" s="5" t="s">
        <v>6</v>
      </c>
      <c r="C32" s="5" t="s">
        <v>6</v>
      </c>
      <c r="D32" s="5" t="s">
        <v>6</v>
      </c>
      <c r="E32" s="45" t="s">
        <v>173</v>
      </c>
      <c r="F32" s="5" t="s">
        <v>6</v>
      </c>
      <c r="G32" s="5" t="s">
        <v>6</v>
      </c>
      <c r="H32" s="8"/>
      <c r="I32" s="8"/>
      <c r="J32" s="8"/>
      <c r="K32" s="5" t="s">
        <v>6</v>
      </c>
      <c r="L32" s="8"/>
      <c r="M32" s="8"/>
      <c r="N32" s="8"/>
      <c r="O32" s="8"/>
      <c r="P32" s="8"/>
      <c r="Q32" s="57"/>
      <c r="R32" s="5" t="s">
        <v>6</v>
      </c>
      <c r="S32" s="5" t="s">
        <v>6</v>
      </c>
      <c r="T32" s="5" t="s">
        <v>6</v>
      </c>
      <c r="U32" s="5" t="s">
        <v>6</v>
      </c>
      <c r="V32" s="53"/>
      <c r="W32" s="53"/>
    </row>
    <row r="33" spans="1:23" ht="14.25">
      <c r="A33" s="6" t="s">
        <v>57</v>
      </c>
      <c r="B33" s="6" t="s">
        <v>6</v>
      </c>
      <c r="C33" s="6" t="s">
        <v>6</v>
      </c>
      <c r="D33" s="6" t="s">
        <v>6</v>
      </c>
      <c r="E33" s="45" t="s">
        <v>174</v>
      </c>
      <c r="F33" s="6" t="s">
        <v>186</v>
      </c>
      <c r="G33" s="6" t="s">
        <v>6</v>
      </c>
      <c r="H33" s="7"/>
      <c r="I33" s="7"/>
      <c r="J33" s="7"/>
      <c r="K33" s="6" t="s">
        <v>6</v>
      </c>
      <c r="L33" s="7"/>
      <c r="M33" s="7"/>
      <c r="N33" s="7"/>
      <c r="O33" s="7"/>
      <c r="P33" s="7"/>
      <c r="Q33" s="55"/>
      <c r="R33" s="6" t="s">
        <v>6</v>
      </c>
      <c r="S33" s="6" t="s">
        <v>6</v>
      </c>
      <c r="T33" s="6" t="s">
        <v>6</v>
      </c>
      <c r="U33" s="6"/>
      <c r="V33" s="53"/>
      <c r="W33" s="53"/>
    </row>
    <row r="34" spans="1:23" ht="12.75">
      <c r="A34" s="9" t="s">
        <v>59</v>
      </c>
      <c r="B34" s="9" t="s">
        <v>6</v>
      </c>
      <c r="C34" s="9" t="s">
        <v>6</v>
      </c>
      <c r="D34" s="9" t="s">
        <v>60</v>
      </c>
      <c r="E34" s="45" t="s">
        <v>175</v>
      </c>
      <c r="F34" s="9" t="s">
        <v>61</v>
      </c>
      <c r="G34" s="9" t="s">
        <v>6</v>
      </c>
      <c r="H34" s="10"/>
      <c r="I34" s="10"/>
      <c r="J34" s="10"/>
      <c r="K34" s="9" t="s">
        <v>6</v>
      </c>
      <c r="L34" s="10"/>
      <c r="M34" s="10"/>
      <c r="N34" s="10"/>
      <c r="O34" s="10"/>
      <c r="P34" s="10"/>
      <c r="Q34" s="56"/>
      <c r="R34" s="9" t="s">
        <v>6</v>
      </c>
      <c r="S34" s="9" t="s">
        <v>6</v>
      </c>
      <c r="T34" s="9" t="s">
        <v>6</v>
      </c>
      <c r="U34" s="9"/>
      <c r="V34" s="53"/>
      <c r="W34" s="53"/>
    </row>
    <row r="35" spans="1:23" ht="12.75">
      <c r="A35" s="9" t="s">
        <v>59</v>
      </c>
      <c r="B35" s="9" t="s">
        <v>6</v>
      </c>
      <c r="C35" s="9" t="s">
        <v>6</v>
      </c>
      <c r="D35" s="9" t="s">
        <v>62</v>
      </c>
      <c r="E35" s="45" t="s">
        <v>176</v>
      </c>
      <c r="F35" s="9" t="s">
        <v>187</v>
      </c>
      <c r="G35" s="9" t="s">
        <v>6</v>
      </c>
      <c r="H35" s="10"/>
      <c r="I35" s="10"/>
      <c r="J35" s="10"/>
      <c r="K35" s="9" t="s">
        <v>6</v>
      </c>
      <c r="L35" s="10"/>
      <c r="M35" s="10"/>
      <c r="N35" s="10"/>
      <c r="O35" s="10"/>
      <c r="P35" s="10"/>
      <c r="Q35" s="56"/>
      <c r="R35" s="9" t="s">
        <v>6</v>
      </c>
      <c r="S35" s="9" t="s">
        <v>6</v>
      </c>
      <c r="T35" s="9" t="s">
        <v>6</v>
      </c>
      <c r="U35" s="9"/>
      <c r="V35" s="53"/>
      <c r="W35" s="53"/>
    </row>
    <row r="36" spans="1:23" ht="12.75">
      <c r="A36" s="9"/>
      <c r="B36" s="9"/>
      <c r="C36" s="9"/>
      <c r="D36" s="9"/>
      <c r="E36" s="45"/>
      <c r="F36" s="5" t="s">
        <v>230</v>
      </c>
      <c r="G36" s="5" t="s">
        <v>64</v>
      </c>
      <c r="H36" s="8">
        <v>8.5</v>
      </c>
      <c r="I36" s="8">
        <v>600</v>
      </c>
      <c r="J36" s="8">
        <v>1800</v>
      </c>
      <c r="K36" s="5" t="s">
        <v>65</v>
      </c>
      <c r="L36" s="8">
        <v>-564</v>
      </c>
      <c r="M36" s="8">
        <v>-1692</v>
      </c>
      <c r="N36" s="8">
        <v>285</v>
      </c>
      <c r="O36" s="8">
        <f>SUM(H36*N36)</f>
        <v>2422.5</v>
      </c>
      <c r="P36" s="8">
        <v>3.07</v>
      </c>
      <c r="Q36" s="57">
        <v>0.02</v>
      </c>
      <c r="R36" s="9"/>
      <c r="S36" s="9"/>
      <c r="T36" s="9"/>
      <c r="U36" s="9"/>
      <c r="V36" s="53"/>
      <c r="W36" s="53"/>
    </row>
    <row r="37" spans="1:23" ht="12.75">
      <c r="A37" s="9"/>
      <c r="B37" s="9"/>
      <c r="C37" s="9"/>
      <c r="D37" s="9"/>
      <c r="E37" s="45"/>
      <c r="F37" s="5" t="s">
        <v>198</v>
      </c>
      <c r="G37" s="5" t="s">
        <v>64</v>
      </c>
      <c r="H37" s="8">
        <v>58.5</v>
      </c>
      <c r="I37" s="8">
        <v>600</v>
      </c>
      <c r="J37" s="8">
        <v>1800</v>
      </c>
      <c r="K37" s="5" t="s">
        <v>65</v>
      </c>
      <c r="L37" s="8">
        <v>-564</v>
      </c>
      <c r="M37" s="8">
        <v>-1692</v>
      </c>
      <c r="N37" s="8">
        <v>225</v>
      </c>
      <c r="O37" s="8">
        <f>SUM(H37*N37)</f>
        <v>13162.5</v>
      </c>
      <c r="P37" s="8">
        <v>3.07</v>
      </c>
      <c r="Q37" s="57">
        <v>0.11</v>
      </c>
      <c r="R37" s="9"/>
      <c r="S37" s="9"/>
      <c r="T37" s="9"/>
      <c r="U37" s="9"/>
      <c r="V37" s="53"/>
      <c r="W37" s="53"/>
    </row>
    <row r="38" spans="1:23" ht="12.75">
      <c r="A38" s="9"/>
      <c r="B38" s="9"/>
      <c r="C38" s="9"/>
      <c r="D38" s="9"/>
      <c r="E38" s="45"/>
      <c r="F38" s="5" t="s">
        <v>216</v>
      </c>
      <c r="G38" s="5" t="s">
        <v>64</v>
      </c>
      <c r="H38" s="8">
        <v>2</v>
      </c>
      <c r="I38" s="8">
        <v>600</v>
      </c>
      <c r="J38" s="8">
        <v>1800</v>
      </c>
      <c r="K38" s="5" t="s">
        <v>65</v>
      </c>
      <c r="L38" s="8">
        <v>-564</v>
      </c>
      <c r="M38" s="8">
        <v>-1692</v>
      </c>
      <c r="N38" s="8">
        <v>145</v>
      </c>
      <c r="O38" s="8">
        <f>SUM(H38*N38)</f>
        <v>290</v>
      </c>
      <c r="P38" s="8">
        <v>3.07</v>
      </c>
      <c r="Q38" s="57">
        <v>0.005</v>
      </c>
      <c r="R38" s="9"/>
      <c r="S38" s="9"/>
      <c r="T38" s="9"/>
      <c r="U38" s="9"/>
      <c r="V38" s="53"/>
      <c r="W38" s="53"/>
    </row>
    <row r="39" spans="1:23" ht="12.75">
      <c r="A39" s="9"/>
      <c r="B39" s="9"/>
      <c r="C39" s="9"/>
      <c r="D39" s="9"/>
      <c r="E39" s="45"/>
      <c r="F39" s="9" t="s">
        <v>218</v>
      </c>
      <c r="G39" s="9"/>
      <c r="H39" s="10"/>
      <c r="I39" s="10"/>
      <c r="J39" s="10"/>
      <c r="K39" s="9"/>
      <c r="L39" s="10"/>
      <c r="M39" s="10"/>
      <c r="N39" s="10"/>
      <c r="O39" s="10"/>
      <c r="P39" s="10"/>
      <c r="Q39" s="56"/>
      <c r="R39" s="9"/>
      <c r="S39" s="9"/>
      <c r="T39" s="9"/>
      <c r="U39" s="9"/>
      <c r="V39" s="53"/>
      <c r="W39" s="53"/>
    </row>
    <row r="40" spans="1:23" ht="12.75">
      <c r="A40" s="9"/>
      <c r="B40" s="9"/>
      <c r="C40" s="9"/>
      <c r="D40" s="9"/>
      <c r="E40" s="45"/>
      <c r="F40" s="5" t="s">
        <v>219</v>
      </c>
      <c r="G40" s="5" t="s">
        <v>220</v>
      </c>
      <c r="H40" s="8">
        <v>6</v>
      </c>
      <c r="I40" s="8">
        <v>600</v>
      </c>
      <c r="J40" s="8">
        <v>1800</v>
      </c>
      <c r="K40" s="5" t="s">
        <v>65</v>
      </c>
      <c r="L40" s="8">
        <v>-564</v>
      </c>
      <c r="M40" s="8">
        <v>-1692</v>
      </c>
      <c r="N40" s="8">
        <v>145</v>
      </c>
      <c r="O40" s="8">
        <f>SUM(H40*N40)</f>
        <v>870</v>
      </c>
      <c r="P40" s="8">
        <v>3.07</v>
      </c>
      <c r="Q40" s="57">
        <v>0.002</v>
      </c>
      <c r="R40" s="9"/>
      <c r="S40" s="9"/>
      <c r="T40" s="9"/>
      <c r="U40" s="9"/>
      <c r="V40" s="53"/>
      <c r="W40" s="53"/>
    </row>
    <row r="41" spans="1:23" ht="12.75">
      <c r="A41" s="9"/>
      <c r="B41" s="9"/>
      <c r="C41" s="9"/>
      <c r="D41" s="9"/>
      <c r="E41" s="45"/>
      <c r="F41" s="5" t="s">
        <v>231</v>
      </c>
      <c r="G41" s="5" t="s">
        <v>220</v>
      </c>
      <c r="H41" s="8">
        <v>1</v>
      </c>
      <c r="I41" s="8">
        <v>600</v>
      </c>
      <c r="J41" s="8">
        <v>1800</v>
      </c>
      <c r="K41" s="5" t="s">
        <v>65</v>
      </c>
      <c r="L41" s="8">
        <v>-564</v>
      </c>
      <c r="M41" s="8">
        <v>-1692</v>
      </c>
      <c r="N41" s="8">
        <v>295</v>
      </c>
      <c r="O41" s="8">
        <f>SUM(H41*N41)</f>
        <v>295</v>
      </c>
      <c r="P41" s="8">
        <v>3.07</v>
      </c>
      <c r="Q41" s="57">
        <v>0.002</v>
      </c>
      <c r="R41" s="9"/>
      <c r="S41" s="9"/>
      <c r="T41" s="9"/>
      <c r="U41" s="9"/>
      <c r="V41" s="53"/>
      <c r="W41" s="53"/>
    </row>
    <row r="42" spans="1:23" ht="12.75">
      <c r="A42" s="9"/>
      <c r="B42" s="9"/>
      <c r="C42" s="9"/>
      <c r="D42" s="9"/>
      <c r="E42" s="45"/>
      <c r="F42" s="5" t="s">
        <v>232</v>
      </c>
      <c r="G42" s="5" t="s">
        <v>220</v>
      </c>
      <c r="H42" s="8">
        <v>1</v>
      </c>
      <c r="I42" s="8">
        <v>600</v>
      </c>
      <c r="J42" s="8">
        <v>1800</v>
      </c>
      <c r="K42" s="5" t="s">
        <v>65</v>
      </c>
      <c r="L42" s="8">
        <v>-564</v>
      </c>
      <c r="M42" s="8">
        <v>-1692</v>
      </c>
      <c r="N42" s="8">
        <v>375</v>
      </c>
      <c r="O42" s="8">
        <f>SUM(H42*N42)</f>
        <v>375</v>
      </c>
      <c r="P42" s="8">
        <v>3.07</v>
      </c>
      <c r="Q42" s="57">
        <v>0.002</v>
      </c>
      <c r="R42" s="9"/>
      <c r="S42" s="9"/>
      <c r="T42" s="9"/>
      <c r="U42" s="9"/>
      <c r="V42" s="53"/>
      <c r="W42" s="53"/>
    </row>
    <row r="43" spans="1:23" ht="12.75">
      <c r="A43" s="9" t="s">
        <v>59</v>
      </c>
      <c r="B43" s="9" t="s">
        <v>6</v>
      </c>
      <c r="C43" s="9" t="s">
        <v>6</v>
      </c>
      <c r="D43" s="9" t="s">
        <v>66</v>
      </c>
      <c r="E43" s="45" t="s">
        <v>197</v>
      </c>
      <c r="F43" s="9" t="s">
        <v>188</v>
      </c>
      <c r="G43" s="9" t="s">
        <v>6</v>
      </c>
      <c r="H43" s="10"/>
      <c r="I43" s="10"/>
      <c r="J43" s="10"/>
      <c r="K43" s="9" t="s">
        <v>6</v>
      </c>
      <c r="L43" s="10"/>
      <c r="M43" s="10"/>
      <c r="N43" s="10"/>
      <c r="O43" s="10"/>
      <c r="P43" s="10"/>
      <c r="Q43" s="56"/>
      <c r="R43" s="9" t="s">
        <v>6</v>
      </c>
      <c r="S43" s="9" t="s">
        <v>6</v>
      </c>
      <c r="T43" s="9" t="s">
        <v>6</v>
      </c>
      <c r="U43" s="9"/>
      <c r="V43" s="53"/>
      <c r="W43" s="53"/>
    </row>
    <row r="44" spans="1:23" ht="12.75">
      <c r="A44" s="9"/>
      <c r="B44" s="9"/>
      <c r="C44" s="9"/>
      <c r="D44" s="9"/>
      <c r="E44" s="45" t="s">
        <v>177</v>
      </c>
      <c r="F44" s="5" t="s">
        <v>233</v>
      </c>
      <c r="G44" s="5" t="s">
        <v>64</v>
      </c>
      <c r="H44" s="8">
        <v>69</v>
      </c>
      <c r="I44" s="8">
        <v>21.5</v>
      </c>
      <c r="J44" s="8">
        <v>64.5</v>
      </c>
      <c r="K44" s="5" t="s">
        <v>6</v>
      </c>
      <c r="L44" s="8">
        <v>0</v>
      </c>
      <c r="M44" s="8">
        <v>0</v>
      </c>
      <c r="N44" s="8">
        <v>81.5</v>
      </c>
      <c r="O44" s="8">
        <f>SUM(H44*N44)</f>
        <v>5623.5</v>
      </c>
      <c r="P44" s="8">
        <v>0</v>
      </c>
      <c r="Q44" s="57">
        <v>0</v>
      </c>
      <c r="R44" s="9"/>
      <c r="S44" s="9"/>
      <c r="T44" s="9"/>
      <c r="U44" s="9"/>
      <c r="V44" s="53"/>
      <c r="W44" s="53"/>
    </row>
    <row r="45" spans="1:23" ht="12.75">
      <c r="A45" s="9" t="s">
        <v>59</v>
      </c>
      <c r="B45" s="9" t="s">
        <v>6</v>
      </c>
      <c r="C45" s="9" t="s">
        <v>6</v>
      </c>
      <c r="D45" s="9" t="s">
        <v>67</v>
      </c>
      <c r="E45" s="45" t="s">
        <v>178</v>
      </c>
      <c r="F45" s="9" t="s">
        <v>68</v>
      </c>
      <c r="G45" s="9" t="s">
        <v>6</v>
      </c>
      <c r="H45" s="10"/>
      <c r="I45" s="10"/>
      <c r="J45" s="10"/>
      <c r="K45" s="9" t="s">
        <v>6</v>
      </c>
      <c r="L45" s="10"/>
      <c r="M45" s="10"/>
      <c r="N45" s="10"/>
      <c r="O45" s="10"/>
      <c r="P45" s="10"/>
      <c r="Q45" s="56"/>
      <c r="R45" s="9" t="s">
        <v>6</v>
      </c>
      <c r="S45" s="9" t="s">
        <v>6</v>
      </c>
      <c r="T45" s="9" t="s">
        <v>6</v>
      </c>
      <c r="U45" s="9"/>
      <c r="V45" s="53"/>
      <c r="W45" s="53"/>
    </row>
    <row r="46" spans="1:23" ht="12.75">
      <c r="A46" s="5" t="s">
        <v>6</v>
      </c>
      <c r="B46" s="5" t="s">
        <v>6</v>
      </c>
      <c r="C46" s="5" t="s">
        <v>69</v>
      </c>
      <c r="D46" s="5" t="s">
        <v>70</v>
      </c>
      <c r="E46" s="45" t="s">
        <v>179</v>
      </c>
      <c r="F46" s="5" t="s">
        <v>233</v>
      </c>
      <c r="G46" s="5" t="s">
        <v>64</v>
      </c>
      <c r="H46" s="8">
        <v>69</v>
      </c>
      <c r="I46" s="8">
        <v>24.1</v>
      </c>
      <c r="J46" s="8">
        <v>72.3</v>
      </c>
      <c r="K46" s="5" t="s">
        <v>65</v>
      </c>
      <c r="L46" s="8">
        <v>0</v>
      </c>
      <c r="M46" s="8">
        <v>0</v>
      </c>
      <c r="N46" s="8">
        <v>44.1</v>
      </c>
      <c r="O46" s="8">
        <f>SUM(H46*N46)</f>
        <v>3042.9</v>
      </c>
      <c r="P46" s="8">
        <v>0.18</v>
      </c>
      <c r="Q46" s="57">
        <v>0</v>
      </c>
      <c r="R46" s="5" t="s">
        <v>6</v>
      </c>
      <c r="S46" s="5" t="s">
        <v>6</v>
      </c>
      <c r="T46" s="5" t="s">
        <v>6</v>
      </c>
      <c r="U46" s="5"/>
      <c r="V46" s="53"/>
      <c r="W46" s="53"/>
    </row>
    <row r="47" spans="1:23" ht="12.75">
      <c r="A47" s="5"/>
      <c r="B47" s="5"/>
      <c r="C47" s="5"/>
      <c r="D47" s="5"/>
      <c r="E47" s="45" t="s">
        <v>180</v>
      </c>
      <c r="F47" s="9" t="s">
        <v>189</v>
      </c>
      <c r="G47" s="9" t="s">
        <v>6</v>
      </c>
      <c r="H47" s="10"/>
      <c r="I47" s="10"/>
      <c r="J47" s="10"/>
      <c r="K47" s="9" t="s">
        <v>6</v>
      </c>
      <c r="L47" s="10"/>
      <c r="M47" s="10"/>
      <c r="N47" s="10"/>
      <c r="O47" s="10"/>
      <c r="P47" s="10"/>
      <c r="Q47" s="56"/>
      <c r="R47" s="5"/>
      <c r="S47" s="5"/>
      <c r="T47" s="5"/>
      <c r="U47" s="5"/>
      <c r="V47" s="53"/>
      <c r="W47" s="53"/>
    </row>
    <row r="48" spans="1:23" ht="12.75">
      <c r="A48" s="5"/>
      <c r="B48" s="5"/>
      <c r="C48" s="5"/>
      <c r="D48" s="5"/>
      <c r="E48" s="45" t="s">
        <v>181</v>
      </c>
      <c r="F48" s="5" t="s">
        <v>190</v>
      </c>
      <c r="G48" s="5" t="s">
        <v>64</v>
      </c>
      <c r="H48" s="8">
        <v>4</v>
      </c>
      <c r="I48" s="8">
        <v>600</v>
      </c>
      <c r="J48" s="8">
        <v>1200</v>
      </c>
      <c r="K48" s="5" t="s">
        <v>65</v>
      </c>
      <c r="L48" s="8">
        <v>-520</v>
      </c>
      <c r="M48" s="8">
        <v>-1040</v>
      </c>
      <c r="N48" s="8">
        <v>8500</v>
      </c>
      <c r="O48" s="8">
        <f>SUM(H48*N48)</f>
        <v>34000</v>
      </c>
      <c r="P48" s="8">
        <v>3.07</v>
      </c>
      <c r="Q48" s="57">
        <v>0.16</v>
      </c>
      <c r="R48" s="5"/>
      <c r="S48" s="5"/>
      <c r="T48" s="5"/>
      <c r="U48" s="5"/>
      <c r="V48" s="53"/>
      <c r="W48" s="53"/>
    </row>
    <row r="49" spans="1:23" ht="12.75">
      <c r="A49" s="5"/>
      <c r="B49" s="5"/>
      <c r="C49" s="5"/>
      <c r="D49" s="5"/>
      <c r="E49" s="45"/>
      <c r="F49" s="9" t="s">
        <v>215</v>
      </c>
      <c r="G49" s="9" t="s">
        <v>6</v>
      </c>
      <c r="H49" s="10"/>
      <c r="I49" s="10"/>
      <c r="J49" s="10"/>
      <c r="K49" s="9" t="s">
        <v>6</v>
      </c>
      <c r="L49" s="10"/>
      <c r="M49" s="10"/>
      <c r="N49" s="10"/>
      <c r="O49" s="10"/>
      <c r="P49" s="10"/>
      <c r="Q49" s="56"/>
      <c r="R49" s="5"/>
      <c r="S49" s="5"/>
      <c r="T49" s="5"/>
      <c r="U49" s="5"/>
      <c r="V49" s="53"/>
      <c r="W49" s="53"/>
    </row>
    <row r="50" spans="1:23" ht="12.75">
      <c r="A50" s="5"/>
      <c r="B50" s="5"/>
      <c r="C50" s="5"/>
      <c r="D50" s="5"/>
      <c r="E50" s="45"/>
      <c r="F50" s="5" t="s">
        <v>234</v>
      </c>
      <c r="G50" s="5" t="s">
        <v>84</v>
      </c>
      <c r="H50" s="8">
        <v>1</v>
      </c>
      <c r="I50" s="8">
        <v>600</v>
      </c>
      <c r="J50" s="8">
        <v>1200</v>
      </c>
      <c r="K50" s="5" t="s">
        <v>65</v>
      </c>
      <c r="L50" s="8">
        <v>-520</v>
      </c>
      <c r="M50" s="8">
        <v>-1040</v>
      </c>
      <c r="N50" s="8">
        <v>36000</v>
      </c>
      <c r="O50" s="8">
        <f>SUM(H50*N50)</f>
        <v>36000</v>
      </c>
      <c r="P50" s="8">
        <v>3.07</v>
      </c>
      <c r="Q50" s="57">
        <v>0.25</v>
      </c>
      <c r="R50" s="5"/>
      <c r="S50" s="5"/>
      <c r="T50" s="5"/>
      <c r="U50" s="5"/>
      <c r="V50" s="53"/>
      <c r="W50" s="53"/>
    </row>
    <row r="51" spans="1:23" ht="12.75">
      <c r="A51" s="5"/>
      <c r="B51" s="5"/>
      <c r="C51" s="5"/>
      <c r="D51" s="5"/>
      <c r="E51" s="45"/>
      <c r="F51" s="5" t="s">
        <v>239</v>
      </c>
      <c r="G51" s="5"/>
      <c r="H51" s="8"/>
      <c r="I51" s="8"/>
      <c r="J51" s="8"/>
      <c r="K51" s="5"/>
      <c r="L51" s="8"/>
      <c r="M51" s="8"/>
      <c r="N51" s="8"/>
      <c r="O51" s="8"/>
      <c r="P51" s="8"/>
      <c r="Q51" s="57"/>
      <c r="R51" s="5"/>
      <c r="S51" s="5"/>
      <c r="T51" s="5"/>
      <c r="U51" s="5"/>
      <c r="V51" s="53"/>
      <c r="W51" s="53"/>
    </row>
    <row r="52" spans="1:23" ht="12.75">
      <c r="A52" s="5"/>
      <c r="B52" s="5"/>
      <c r="C52" s="5"/>
      <c r="D52" s="5"/>
      <c r="E52" s="45"/>
      <c r="F52" s="9" t="s">
        <v>235</v>
      </c>
      <c r="G52" s="9" t="s">
        <v>6</v>
      </c>
      <c r="H52" s="10"/>
      <c r="I52" s="10"/>
      <c r="J52" s="10"/>
      <c r="K52" s="9" t="s">
        <v>6</v>
      </c>
      <c r="L52" s="10"/>
      <c r="M52" s="10"/>
      <c r="N52" s="10"/>
      <c r="O52" s="10"/>
      <c r="P52" s="10"/>
      <c r="Q52" s="56"/>
      <c r="R52" s="5"/>
      <c r="S52" s="5"/>
      <c r="T52" s="5"/>
      <c r="U52" s="5"/>
      <c r="V52" s="53"/>
      <c r="W52" s="53"/>
    </row>
    <row r="53" spans="1:23" ht="12.75">
      <c r="A53" s="5"/>
      <c r="B53" s="5"/>
      <c r="C53" s="5"/>
      <c r="D53" s="5"/>
      <c r="E53" s="45"/>
      <c r="F53" s="5" t="s">
        <v>236</v>
      </c>
      <c r="G53" s="5" t="s">
        <v>84</v>
      </c>
      <c r="H53" s="8">
        <v>1</v>
      </c>
      <c r="I53" s="8">
        <v>600</v>
      </c>
      <c r="J53" s="8">
        <v>1200</v>
      </c>
      <c r="K53" s="5" t="s">
        <v>65</v>
      </c>
      <c r="L53" s="8">
        <v>-520</v>
      </c>
      <c r="M53" s="8">
        <v>-1040</v>
      </c>
      <c r="N53" s="8">
        <v>59500</v>
      </c>
      <c r="O53" s="8">
        <f>SUM(H53*N53)</f>
        <v>59500</v>
      </c>
      <c r="P53" s="8">
        <v>3.07</v>
      </c>
      <c r="Q53" s="57">
        <v>3.5</v>
      </c>
      <c r="R53" s="5"/>
      <c r="S53" s="5"/>
      <c r="T53" s="5"/>
      <c r="U53" s="5"/>
      <c r="V53" s="53"/>
      <c r="W53" s="53"/>
    </row>
    <row r="54" spans="1:23" ht="12.75">
      <c r="A54" s="5"/>
      <c r="B54" s="5"/>
      <c r="C54" s="5"/>
      <c r="D54" s="5"/>
      <c r="E54" s="45"/>
      <c r="F54" s="5" t="s">
        <v>237</v>
      </c>
      <c r="G54" s="5"/>
      <c r="H54" s="8"/>
      <c r="I54" s="8"/>
      <c r="J54" s="8"/>
      <c r="K54" s="5"/>
      <c r="L54" s="8"/>
      <c r="M54" s="8"/>
      <c r="N54" s="8"/>
      <c r="O54" s="8"/>
      <c r="P54" s="8"/>
      <c r="Q54" s="57"/>
      <c r="R54" s="5"/>
      <c r="S54" s="5"/>
      <c r="T54" s="5"/>
      <c r="U54" s="5"/>
      <c r="V54" s="53"/>
      <c r="W54" s="53"/>
    </row>
    <row r="55" spans="1:23" ht="12.75">
      <c r="A55" s="5"/>
      <c r="B55" s="5"/>
      <c r="C55" s="5"/>
      <c r="D55" s="5"/>
      <c r="E55" s="45"/>
      <c r="F55" s="5" t="s">
        <v>238</v>
      </c>
      <c r="G55" s="5"/>
      <c r="H55" s="8"/>
      <c r="I55" s="8"/>
      <c r="J55" s="8"/>
      <c r="K55" s="5"/>
      <c r="L55" s="8"/>
      <c r="M55" s="8"/>
      <c r="N55" s="8"/>
      <c r="O55" s="8"/>
      <c r="P55" s="8"/>
      <c r="Q55" s="57"/>
      <c r="R55" s="5"/>
      <c r="S55" s="5"/>
      <c r="T55" s="5"/>
      <c r="U55" s="5"/>
      <c r="V55" s="53"/>
      <c r="W55" s="53"/>
    </row>
    <row r="56" spans="1:23" ht="12.75">
      <c r="A56" s="5"/>
      <c r="B56" s="5"/>
      <c r="C56" s="5"/>
      <c r="D56" s="5"/>
      <c r="E56" s="45" t="s">
        <v>182</v>
      </c>
      <c r="F56" s="9" t="s">
        <v>210</v>
      </c>
      <c r="G56" s="9"/>
      <c r="H56" s="10"/>
      <c r="I56" s="10"/>
      <c r="J56" s="10"/>
      <c r="K56" s="9"/>
      <c r="L56" s="10"/>
      <c r="M56" s="10"/>
      <c r="N56" s="10"/>
      <c r="O56" s="10"/>
      <c r="P56" s="10"/>
      <c r="Q56" s="56"/>
      <c r="R56" s="5"/>
      <c r="S56" s="5"/>
      <c r="T56" s="5"/>
      <c r="U56" s="5"/>
      <c r="V56" s="53"/>
      <c r="W56" s="53"/>
    </row>
    <row r="57" spans="1:23" ht="12.75">
      <c r="A57" s="5"/>
      <c r="B57" s="5"/>
      <c r="C57" s="5"/>
      <c r="D57" s="5"/>
      <c r="E57" s="45" t="s">
        <v>183</v>
      </c>
      <c r="F57" s="5" t="s">
        <v>211</v>
      </c>
      <c r="G57" s="5" t="s">
        <v>84</v>
      </c>
      <c r="H57" s="8">
        <v>1</v>
      </c>
      <c r="I57" s="8">
        <v>600</v>
      </c>
      <c r="J57" s="8">
        <v>1200</v>
      </c>
      <c r="K57" s="5" t="s">
        <v>65</v>
      </c>
      <c r="L57" s="8">
        <v>-520</v>
      </c>
      <c r="M57" s="8">
        <v>-1040</v>
      </c>
      <c r="N57" s="8">
        <v>1500</v>
      </c>
      <c r="O57" s="8">
        <f>SUM(H57*N57)</f>
        <v>1500</v>
      </c>
      <c r="P57" s="8">
        <v>3.07</v>
      </c>
      <c r="Q57" s="57">
        <v>0</v>
      </c>
      <c r="R57" s="5"/>
      <c r="S57" s="5"/>
      <c r="T57" s="5"/>
      <c r="U57" s="5"/>
      <c r="V57" s="53"/>
      <c r="W57" s="53"/>
    </row>
    <row r="58" spans="1:23" ht="12.75">
      <c r="A58" s="9" t="s">
        <v>59</v>
      </c>
      <c r="B58" s="9" t="s">
        <v>6</v>
      </c>
      <c r="C58" s="9" t="s">
        <v>6</v>
      </c>
      <c r="D58" s="9" t="s">
        <v>71</v>
      </c>
      <c r="E58" s="45" t="s">
        <v>184</v>
      </c>
      <c r="F58" s="9" t="s">
        <v>72</v>
      </c>
      <c r="G58" s="9" t="s">
        <v>6</v>
      </c>
      <c r="H58" s="11"/>
      <c r="I58" s="11"/>
      <c r="J58" s="11"/>
      <c r="K58" s="9" t="s">
        <v>6</v>
      </c>
      <c r="L58" s="11"/>
      <c r="M58" s="11"/>
      <c r="N58" s="11"/>
      <c r="O58" s="11"/>
      <c r="P58" s="11"/>
      <c r="Q58" s="58"/>
      <c r="R58" s="9" t="s">
        <v>6</v>
      </c>
      <c r="S58" s="9" t="s">
        <v>6</v>
      </c>
      <c r="T58" s="9" t="s">
        <v>6</v>
      </c>
      <c r="U58" s="9"/>
      <c r="V58" s="53"/>
      <c r="W58" s="53"/>
    </row>
    <row r="59" spans="1:23" ht="12.75">
      <c r="A59" s="9" t="s">
        <v>59</v>
      </c>
      <c r="B59" s="9" t="s">
        <v>6</v>
      </c>
      <c r="C59" s="9" t="s">
        <v>6</v>
      </c>
      <c r="D59" s="9" t="s">
        <v>73</v>
      </c>
      <c r="E59" s="45" t="s">
        <v>199</v>
      </c>
      <c r="F59" s="9" t="s">
        <v>194</v>
      </c>
      <c r="G59" s="9" t="s">
        <v>6</v>
      </c>
      <c r="H59" s="11"/>
      <c r="I59" s="11"/>
      <c r="J59" s="11"/>
      <c r="K59" s="9" t="s">
        <v>6</v>
      </c>
      <c r="L59" s="11"/>
      <c r="M59" s="11"/>
      <c r="N59" s="11"/>
      <c r="O59" s="11"/>
      <c r="P59" s="11"/>
      <c r="Q59" s="58"/>
      <c r="R59" s="9" t="s">
        <v>6</v>
      </c>
      <c r="S59" s="9" t="s">
        <v>6</v>
      </c>
      <c r="T59" s="9" t="s">
        <v>6</v>
      </c>
      <c r="U59" s="9"/>
      <c r="V59" s="53"/>
      <c r="W59" s="53"/>
    </row>
    <row r="60" spans="1:23" ht="12.75">
      <c r="A60" s="5" t="s">
        <v>63</v>
      </c>
      <c r="B60" s="5" t="s">
        <v>6</v>
      </c>
      <c r="C60" s="5" t="s">
        <v>74</v>
      </c>
      <c r="D60" s="5" t="s">
        <v>75</v>
      </c>
      <c r="E60" s="45" t="s">
        <v>200</v>
      </c>
      <c r="F60" s="5" t="s">
        <v>191</v>
      </c>
      <c r="G60" s="5" t="s">
        <v>76</v>
      </c>
      <c r="H60" s="8">
        <v>4.03</v>
      </c>
      <c r="I60" s="8">
        <v>331</v>
      </c>
      <c r="J60" s="8">
        <v>13.87</v>
      </c>
      <c r="K60" s="5" t="s">
        <v>77</v>
      </c>
      <c r="L60" s="8">
        <v>447</v>
      </c>
      <c r="M60" s="8">
        <v>17.88</v>
      </c>
      <c r="N60" s="8">
        <v>778</v>
      </c>
      <c r="O60" s="8">
        <f>SUM(H60*N60)</f>
        <v>3135.34</v>
      </c>
      <c r="P60" s="12"/>
      <c r="Q60" s="59"/>
      <c r="R60" s="5" t="s">
        <v>6</v>
      </c>
      <c r="S60" s="5" t="s">
        <v>6</v>
      </c>
      <c r="T60" s="5" t="s">
        <v>6</v>
      </c>
      <c r="U60" s="5"/>
      <c r="V60" s="53"/>
      <c r="W60" s="53"/>
    </row>
    <row r="61" spans="1:23" ht="14.25">
      <c r="A61" s="6" t="s">
        <v>78</v>
      </c>
      <c r="B61" s="6" t="s">
        <v>6</v>
      </c>
      <c r="C61" s="6" t="s">
        <v>6</v>
      </c>
      <c r="D61" s="6" t="s">
        <v>6</v>
      </c>
      <c r="E61" s="45" t="s">
        <v>202</v>
      </c>
      <c r="F61" s="6" t="s">
        <v>185</v>
      </c>
      <c r="G61" s="6" t="s">
        <v>6</v>
      </c>
      <c r="H61" s="7"/>
      <c r="I61" s="7"/>
      <c r="J61" s="7">
        <v>10612.07</v>
      </c>
      <c r="K61" s="6" t="s">
        <v>6</v>
      </c>
      <c r="L61" s="7"/>
      <c r="M61" s="7">
        <v>-1498.02</v>
      </c>
      <c r="N61" s="7"/>
      <c r="O61" s="46">
        <f>SUM(O37:O60)</f>
        <v>157794.24</v>
      </c>
      <c r="P61" s="7"/>
      <c r="Q61" s="55">
        <f>SUM(Q37:Q60)</f>
        <v>4.031</v>
      </c>
      <c r="R61" s="6" t="s">
        <v>6</v>
      </c>
      <c r="S61" s="6" t="s">
        <v>6</v>
      </c>
      <c r="T61" s="6" t="s">
        <v>6</v>
      </c>
      <c r="U61" s="6"/>
      <c r="V61" s="53"/>
      <c r="W61" s="53"/>
    </row>
    <row r="62" spans="1:23" ht="12.75">
      <c r="A62" s="5" t="s">
        <v>6</v>
      </c>
      <c r="B62" s="5" t="s">
        <v>6</v>
      </c>
      <c r="C62" s="5" t="s">
        <v>6</v>
      </c>
      <c r="D62" s="5" t="s">
        <v>6</v>
      </c>
      <c r="E62" s="45" t="s">
        <v>203</v>
      </c>
      <c r="F62" s="5" t="s">
        <v>6</v>
      </c>
      <c r="G62" s="5" t="s">
        <v>6</v>
      </c>
      <c r="H62" s="8"/>
      <c r="I62" s="8"/>
      <c r="J62" s="8"/>
      <c r="K62" s="5" t="s">
        <v>6</v>
      </c>
      <c r="L62" s="8"/>
      <c r="M62" s="8"/>
      <c r="N62" s="8"/>
      <c r="O62" s="8"/>
      <c r="P62" s="8"/>
      <c r="Q62" s="57"/>
      <c r="R62" s="5" t="s">
        <v>6</v>
      </c>
      <c r="S62" s="5" t="s">
        <v>6</v>
      </c>
      <c r="T62" s="5" t="s">
        <v>6</v>
      </c>
      <c r="U62" s="5"/>
      <c r="V62" s="53"/>
      <c r="W62" s="53"/>
    </row>
    <row r="63" spans="1:23" ht="14.25">
      <c r="A63" s="6" t="s">
        <v>79</v>
      </c>
      <c r="B63" s="6" t="s">
        <v>6</v>
      </c>
      <c r="C63" s="6" t="s">
        <v>6</v>
      </c>
      <c r="D63" s="6" t="s">
        <v>6</v>
      </c>
      <c r="E63" s="45" t="s">
        <v>204</v>
      </c>
      <c r="F63" s="6" t="s">
        <v>80</v>
      </c>
      <c r="G63" s="6" t="s">
        <v>6</v>
      </c>
      <c r="H63" s="7"/>
      <c r="I63" s="7"/>
      <c r="J63" s="7"/>
      <c r="K63" s="6" t="s">
        <v>6</v>
      </c>
      <c r="L63" s="7"/>
      <c r="M63" s="7"/>
      <c r="N63" s="7"/>
      <c r="O63" s="7"/>
      <c r="P63" s="7"/>
      <c r="Q63" s="55"/>
      <c r="R63" s="6" t="s">
        <v>6</v>
      </c>
      <c r="S63" s="6" t="s">
        <v>6</v>
      </c>
      <c r="T63" s="6" t="s">
        <v>6</v>
      </c>
      <c r="U63" s="6"/>
      <c r="V63" s="53"/>
      <c r="W63" s="53"/>
    </row>
    <row r="64" spans="1:23" ht="12.75">
      <c r="A64" s="9" t="s">
        <v>59</v>
      </c>
      <c r="B64" s="9" t="s">
        <v>6</v>
      </c>
      <c r="C64" s="9" t="s">
        <v>6</v>
      </c>
      <c r="D64" s="9" t="s">
        <v>81</v>
      </c>
      <c r="E64" s="45" t="s">
        <v>201</v>
      </c>
      <c r="F64" s="9" t="s">
        <v>86</v>
      </c>
      <c r="G64" s="9" t="s">
        <v>6</v>
      </c>
      <c r="H64" s="10"/>
      <c r="I64" s="10"/>
      <c r="J64" s="10"/>
      <c r="K64" s="9" t="s">
        <v>6</v>
      </c>
      <c r="L64" s="10"/>
      <c r="M64" s="10"/>
      <c r="N64" s="10"/>
      <c r="O64" s="10"/>
      <c r="P64" s="10"/>
      <c r="Q64" s="56"/>
      <c r="R64" s="9" t="s">
        <v>6</v>
      </c>
      <c r="S64" s="9" t="s">
        <v>6</v>
      </c>
      <c r="T64" s="9" t="s">
        <v>6</v>
      </c>
      <c r="U64" s="9"/>
      <c r="V64" s="53"/>
      <c r="W64" s="53"/>
    </row>
    <row r="65" spans="1:23" ht="12.75">
      <c r="A65" s="5" t="s">
        <v>63</v>
      </c>
      <c r="B65" s="5" t="s">
        <v>6</v>
      </c>
      <c r="C65" s="5" t="s">
        <v>87</v>
      </c>
      <c r="D65" s="5" t="s">
        <v>83</v>
      </c>
      <c r="E65" s="45" t="s">
        <v>205</v>
      </c>
      <c r="F65" s="5" t="s">
        <v>88</v>
      </c>
      <c r="G65" s="5" t="s">
        <v>89</v>
      </c>
      <c r="H65" s="8">
        <v>40</v>
      </c>
      <c r="I65" s="8">
        <v>190</v>
      </c>
      <c r="J65" s="8">
        <v>380</v>
      </c>
      <c r="K65" s="5" t="s">
        <v>85</v>
      </c>
      <c r="L65" s="8">
        <v>10</v>
      </c>
      <c r="M65" s="8">
        <v>20</v>
      </c>
      <c r="N65" s="8">
        <v>300</v>
      </c>
      <c r="O65" s="8">
        <f>SUM(H65*N65)</f>
        <v>12000</v>
      </c>
      <c r="P65" s="8">
        <v>0</v>
      </c>
      <c r="Q65" s="57">
        <v>0</v>
      </c>
      <c r="R65" s="5" t="s">
        <v>6</v>
      </c>
      <c r="S65" s="5" t="s">
        <v>6</v>
      </c>
      <c r="T65" s="5" t="s">
        <v>6</v>
      </c>
      <c r="U65" s="5"/>
      <c r="V65" s="53"/>
      <c r="W65" s="53"/>
    </row>
    <row r="66" spans="1:23" ht="12.75">
      <c r="A66" s="9" t="s">
        <v>59</v>
      </c>
      <c r="B66" s="9" t="s">
        <v>6</v>
      </c>
      <c r="C66" s="9" t="s">
        <v>6</v>
      </c>
      <c r="D66" s="9" t="s">
        <v>90</v>
      </c>
      <c r="E66" s="45" t="s">
        <v>206</v>
      </c>
      <c r="F66" s="9" t="s">
        <v>91</v>
      </c>
      <c r="G66" s="9" t="s">
        <v>6</v>
      </c>
      <c r="H66" s="10"/>
      <c r="I66" s="10"/>
      <c r="J66" s="10"/>
      <c r="K66" s="9" t="s">
        <v>6</v>
      </c>
      <c r="L66" s="10"/>
      <c r="M66" s="10"/>
      <c r="N66" s="10"/>
      <c r="O66" s="10"/>
      <c r="P66" s="10"/>
      <c r="Q66" s="56"/>
      <c r="R66" s="9" t="s">
        <v>6</v>
      </c>
      <c r="S66" s="9" t="s">
        <v>6</v>
      </c>
      <c r="T66" s="9" t="s">
        <v>6</v>
      </c>
      <c r="U66" s="9"/>
      <c r="V66" s="53"/>
      <c r="W66" s="53"/>
    </row>
    <row r="67" spans="1:23" ht="12.75">
      <c r="A67" s="5" t="s">
        <v>63</v>
      </c>
      <c r="B67" s="5" t="s">
        <v>6</v>
      </c>
      <c r="C67" s="5" t="s">
        <v>82</v>
      </c>
      <c r="D67" s="5" t="s">
        <v>92</v>
      </c>
      <c r="E67" s="45" t="s">
        <v>207</v>
      </c>
      <c r="F67" s="5" t="s">
        <v>193</v>
      </c>
      <c r="G67" s="5" t="s">
        <v>84</v>
      </c>
      <c r="H67" s="8">
        <v>1</v>
      </c>
      <c r="I67" s="8">
        <v>190</v>
      </c>
      <c r="J67" s="8">
        <v>190</v>
      </c>
      <c r="K67" s="5" t="s">
        <v>85</v>
      </c>
      <c r="L67" s="8">
        <v>1010</v>
      </c>
      <c r="M67" s="8">
        <v>1010</v>
      </c>
      <c r="N67" s="8">
        <v>7000</v>
      </c>
      <c r="O67" s="8">
        <f>SUM(H67*N67)</f>
        <v>7000</v>
      </c>
      <c r="P67" s="8">
        <v>0</v>
      </c>
      <c r="Q67" s="57">
        <v>0</v>
      </c>
      <c r="R67" s="5" t="s">
        <v>6</v>
      </c>
      <c r="S67" s="5" t="s">
        <v>6</v>
      </c>
      <c r="T67" s="5" t="s">
        <v>6</v>
      </c>
      <c r="U67" s="5"/>
      <c r="V67" s="53"/>
      <c r="W67" s="53"/>
    </row>
    <row r="68" spans="1:23" ht="14.25">
      <c r="A68" s="6" t="s">
        <v>93</v>
      </c>
      <c r="B68" s="6" t="s">
        <v>6</v>
      </c>
      <c r="C68" s="6" t="s">
        <v>6</v>
      </c>
      <c r="D68" s="6" t="s">
        <v>6</v>
      </c>
      <c r="E68" s="45" t="s">
        <v>208</v>
      </c>
      <c r="F68" s="6" t="s">
        <v>94</v>
      </c>
      <c r="G68" s="6" t="s">
        <v>6</v>
      </c>
      <c r="H68" s="7"/>
      <c r="I68" s="7"/>
      <c r="J68" s="7">
        <v>760</v>
      </c>
      <c r="K68" s="6" t="s">
        <v>6</v>
      </c>
      <c r="L68" s="7"/>
      <c r="M68" s="7">
        <v>4340</v>
      </c>
      <c r="N68" s="7"/>
      <c r="O68" s="46">
        <f>SUM(O65:O67)</f>
        <v>19000</v>
      </c>
      <c r="P68" s="7"/>
      <c r="Q68" s="55">
        <f>SUM(Q65:Q67)</f>
        <v>0</v>
      </c>
      <c r="R68" s="6" t="s">
        <v>6</v>
      </c>
      <c r="S68" s="6" t="s">
        <v>6</v>
      </c>
      <c r="T68" s="6" t="s">
        <v>6</v>
      </c>
      <c r="U68" s="6"/>
      <c r="V68" s="53"/>
      <c r="W68" s="53"/>
    </row>
    <row r="69" spans="1:21" ht="12.75">
      <c r="A69" s="5" t="s">
        <v>6</v>
      </c>
      <c r="B69" s="5" t="s">
        <v>6</v>
      </c>
      <c r="C69" s="5" t="s">
        <v>6</v>
      </c>
      <c r="D69" s="5" t="s">
        <v>6</v>
      </c>
      <c r="E69" s="5"/>
      <c r="F69" s="5" t="s">
        <v>6</v>
      </c>
      <c r="G69" s="5" t="s">
        <v>6</v>
      </c>
      <c r="H69" s="8"/>
      <c r="I69" s="8"/>
      <c r="J69" s="8"/>
      <c r="K69" s="5" t="s">
        <v>6</v>
      </c>
      <c r="L69" s="8"/>
      <c r="M69" s="8"/>
      <c r="N69" s="8"/>
      <c r="O69" s="8"/>
      <c r="P69" s="8"/>
      <c r="Q69" s="57"/>
      <c r="R69" s="5" t="s">
        <v>6</v>
      </c>
      <c r="S69" s="5" t="s">
        <v>6</v>
      </c>
      <c r="T69" s="5" t="s">
        <v>6</v>
      </c>
      <c r="U69" s="5" t="s">
        <v>6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0" r:id="rId1"/>
  <headerFooter alignWithMargins="0">
    <oddHeader>&amp;C&amp;F</oddHeader>
    <oddFooter>&amp;CStránka &amp;P z &amp;N</oddFooter>
  </headerFooter>
  <rowBreaks count="1" manualBreakCount="1">
    <brk id="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Marek_NTB</cp:lastModifiedBy>
  <cp:lastPrinted>2007-02-24T14:57:37Z</cp:lastPrinted>
  <dcterms:created xsi:type="dcterms:W3CDTF">2007-02-11T17:45:39Z</dcterms:created>
  <dcterms:modified xsi:type="dcterms:W3CDTF">2021-03-31T06:15:56Z</dcterms:modified>
  <cp:category/>
  <cp:version/>
  <cp:contentType/>
  <cp:contentStatus/>
</cp:coreProperties>
</file>